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0500" tabRatio="832"/>
  </bookViews>
  <sheets>
    <sheet name="indice" sheetId="54" r:id="rId1"/>
    <sheet name="Cuadro1" sheetId="49" r:id="rId2"/>
    <sheet name="Cuadro2" sheetId="19" r:id="rId3"/>
    <sheet name="Cuadro3" sheetId="38" r:id="rId4"/>
    <sheet name="Cuadro4" sheetId="37" r:id="rId5"/>
    <sheet name="Cuadros5" sheetId="35" r:id="rId6"/>
    <sheet name="Cuadros6" sheetId="51" r:id="rId7"/>
    <sheet name="Cuadros7" sheetId="52" r:id="rId8"/>
    <sheet name="Cuadros8" sheetId="53" r:id="rId9"/>
    <sheet name="Cuadros9" sheetId="55" r:id="rId10"/>
    <sheet name="Cuadros10" sheetId="56" r:id="rId11"/>
    <sheet name="Cuadros11" sheetId="57" r:id="rId12"/>
    <sheet name="Cuadros12" sheetId="58" r:id="rId13"/>
    <sheet name="Cuadros13" sheetId="59" r:id="rId14"/>
    <sheet name="Cuadros14" sheetId="60" r:id="rId15"/>
    <sheet name="Cuadros15" sheetId="61" r:id="rId16"/>
    <sheet name="Cuadros16" sheetId="62" r:id="rId17"/>
    <sheet name="Cuadros17" sheetId="63" r:id="rId18"/>
    <sheet name="Cuadros18" sheetId="64" r:id="rId19"/>
    <sheet name="Cuadros19" sheetId="65" r:id="rId20"/>
    <sheet name="Cuadros20" sheetId="66" r:id="rId21"/>
    <sheet name="Cuadros21" sheetId="67" r:id="rId22"/>
    <sheet name="Cuadros22" sheetId="68" r:id="rId23"/>
    <sheet name="Cuadros23" sheetId="69" r:id="rId24"/>
    <sheet name="Cuadros24" sheetId="70" r:id="rId25"/>
    <sheet name="Cuadros25" sheetId="71" r:id="rId26"/>
    <sheet name="Cuadros26" sheetId="72" r:id="rId27"/>
    <sheet name="Cuadros27" sheetId="73" r:id="rId28"/>
    <sheet name="Cuadros28" sheetId="74" r:id="rId29"/>
    <sheet name="Cuadros29" sheetId="75" r:id="rId30"/>
    <sheet name="Cuadros30" sheetId="76" r:id="rId31"/>
    <sheet name="Cuadros31" sheetId="77" r:id="rId32"/>
    <sheet name="Cuadros32" sheetId="78" r:id="rId33"/>
    <sheet name="Cuadros33" sheetId="79" r:id="rId34"/>
    <sheet name="Cuadros34" sheetId="80" r:id="rId35"/>
    <sheet name="Cuadros35" sheetId="81" r:id="rId36"/>
    <sheet name="Cuadros36" sheetId="82" r:id="rId37"/>
    <sheet name="Cuadros37" sheetId="83" r:id="rId38"/>
    <sheet name="Cuadros38" sheetId="84" r:id="rId39"/>
    <sheet name="Cuadros39" sheetId="85" r:id="rId40"/>
    <sheet name="Cuadros40" sheetId="86" r:id="rId41"/>
    <sheet name="Cuadros41" sheetId="87" r:id="rId42"/>
    <sheet name="Cuadros42" sheetId="88" r:id="rId43"/>
    <sheet name="Cuadros43" sheetId="89" r:id="rId44"/>
    <sheet name="Cuadros44" sheetId="90" r:id="rId45"/>
    <sheet name="Cuadros45" sheetId="91" r:id="rId46"/>
    <sheet name="Cuadros46" sheetId="92" r:id="rId47"/>
    <sheet name="Cuadros47" sheetId="93" r:id="rId48"/>
    <sheet name="Cuadros48" sheetId="94" r:id="rId49"/>
    <sheet name="Cuadros49" sheetId="95" r:id="rId50"/>
    <sheet name="Cuadros50" sheetId="97" r:id="rId51"/>
    <sheet name="Cuadros51" sheetId="98" r:id="rId52"/>
    <sheet name="Cuadros52" sheetId="99" r:id="rId53"/>
    <sheet name="Cuadros53" sheetId="100" r:id="rId54"/>
    <sheet name="Cuadros54" sheetId="101" r:id="rId55"/>
    <sheet name="Cuadros55" sheetId="102" r:id="rId56"/>
    <sheet name="Cuadros56" sheetId="103" r:id="rId57"/>
    <sheet name="Cuadros57" sheetId="104" r:id="rId58"/>
    <sheet name="Cuadros58" sheetId="105" r:id="rId59"/>
    <sheet name="Cuadros59" sheetId="107" r:id="rId60"/>
    <sheet name="Cuadros60" sheetId="108" r:id="rId61"/>
    <sheet name="Cuadros61" sheetId="109" r:id="rId62"/>
    <sheet name="Cuadros62" sheetId="110" r:id="rId63"/>
    <sheet name="Cuadros63" sheetId="111" r:id="rId64"/>
    <sheet name="Cuadros64" sheetId="112" r:id="rId65"/>
    <sheet name="Cuadros65" sheetId="113" r:id="rId66"/>
    <sheet name="Cuadros66" sheetId="114" r:id="rId67"/>
    <sheet name="Cuadros67" sheetId="115" r:id="rId68"/>
    <sheet name="Cuadros68" sheetId="116" r:id="rId69"/>
    <sheet name="Cuadros69" sheetId="117" r:id="rId70"/>
    <sheet name="Cuadros70" sheetId="118" r:id="rId71"/>
    <sheet name="Cuadros71" sheetId="119" r:id="rId72"/>
    <sheet name="Cuadros72" sheetId="120" r:id="rId73"/>
    <sheet name="Cuadros73" sheetId="121" r:id="rId74"/>
    <sheet name="Cuadros74" sheetId="122" r:id="rId75"/>
    <sheet name="Cuadros75" sheetId="123" r:id="rId76"/>
    <sheet name="Cuadros76" sheetId="124" r:id="rId77"/>
    <sheet name="Cuadros77" sheetId="125" r:id="rId78"/>
    <sheet name="Cuadros78" sheetId="126" r:id="rId79"/>
    <sheet name="Cuadros79" sheetId="127" r:id="rId80"/>
    <sheet name="Cuadros80" sheetId="128" r:id="rId81"/>
    <sheet name="Cuadros81" sheetId="129" r:id="rId82"/>
    <sheet name="Cuadros82" sheetId="130" r:id="rId83"/>
    <sheet name="Cuadros83" sheetId="131" r:id="rId84"/>
    <sheet name="Cuadros84" sheetId="132" r:id="rId85"/>
    <sheet name="Cuadros85" sheetId="133" r:id="rId86"/>
    <sheet name="Cuadros86" sheetId="134" r:id="rId87"/>
    <sheet name="Cuadros87" sheetId="135" r:id="rId88"/>
    <sheet name="Cuadros88" sheetId="136" r:id="rId89"/>
    <sheet name="Cuadros89" sheetId="137" r:id="rId90"/>
    <sheet name="Cuadros90" sheetId="138" r:id="rId91"/>
    <sheet name="Cuadros91" sheetId="139" r:id="rId92"/>
    <sheet name="Cuadros92" sheetId="140" r:id="rId93"/>
    <sheet name="Cuadros93" sheetId="141" r:id="rId94"/>
    <sheet name="Cuadros94" sheetId="142" r:id="rId95"/>
    <sheet name="Cuadros95" sheetId="143" r:id="rId96"/>
    <sheet name="Cuadros96" sheetId="144" r:id="rId97"/>
    <sheet name="Cuadros97" sheetId="145" r:id="rId98"/>
    <sheet name="Cuadros98" sheetId="146" r:id="rId99"/>
    <sheet name="Cuadros99" sheetId="147" r:id="rId100"/>
    <sheet name="Cuadros100" sheetId="148" r:id="rId101"/>
    <sheet name="Cuadros101" sheetId="149" r:id="rId102"/>
    <sheet name="Cuadros102" sheetId="150" r:id="rId103"/>
    <sheet name="Cuadros103" sheetId="151" r:id="rId104"/>
    <sheet name="Cuadros104" sheetId="152" r:id="rId105"/>
    <sheet name="Cuadros105" sheetId="153" r:id="rId106"/>
    <sheet name="Cuadros106" sheetId="154" r:id="rId107"/>
    <sheet name="Cuadros107" sheetId="155" r:id="rId108"/>
    <sheet name="Cuadros108" sheetId="156" r:id="rId109"/>
    <sheet name="Cuadros109" sheetId="157" r:id="rId110"/>
    <sheet name="Cuadros110" sheetId="158" r:id="rId111"/>
    <sheet name="Cuadros111" sheetId="159" r:id="rId112"/>
    <sheet name="Cuadros112" sheetId="160" r:id="rId113"/>
    <sheet name="Cuadros113" sheetId="161" r:id="rId114"/>
    <sheet name="Cuadros114" sheetId="162" r:id="rId115"/>
    <sheet name="Cuadros115" sheetId="163" r:id="rId116"/>
    <sheet name="Cuadros116" sheetId="164" r:id="rId117"/>
    <sheet name="Cuadros117" sheetId="165" r:id="rId118"/>
    <sheet name="Cuadros118" sheetId="166" r:id="rId119"/>
    <sheet name="Cuadros119" sheetId="167" r:id="rId120"/>
    <sheet name="Cuadros120" sheetId="168" r:id="rId121"/>
    <sheet name="Cuadros121" sheetId="169" r:id="rId122"/>
    <sheet name="Cuadros122" sheetId="170" r:id="rId123"/>
    <sheet name="Cuadros123" sheetId="171" r:id="rId124"/>
    <sheet name="Cuadros124" sheetId="172" r:id="rId125"/>
    <sheet name="Cuadros125" sheetId="173" r:id="rId126"/>
    <sheet name="Cuadros126" sheetId="174" r:id="rId127"/>
    <sheet name="Cuadros127" sheetId="175" r:id="rId128"/>
    <sheet name="Cuadros128" sheetId="176" r:id="rId129"/>
    <sheet name="Cuadros129" sheetId="177" r:id="rId130"/>
    <sheet name="Cuadros130" sheetId="178" r:id="rId131"/>
    <sheet name="Cuadros131" sheetId="179" r:id="rId132"/>
    <sheet name="Cuadros132" sheetId="180" r:id="rId133"/>
    <sheet name="Cuadros133" sheetId="181" r:id="rId134"/>
    <sheet name="Cuadros134" sheetId="182" r:id="rId135"/>
    <sheet name="Cuadros135" sheetId="183" r:id="rId136"/>
    <sheet name="Cuadros136" sheetId="184" r:id="rId137"/>
    <sheet name="Cuadros137" sheetId="185" r:id="rId138"/>
    <sheet name="Cuadros138" sheetId="186" r:id="rId139"/>
  </sheets>
  <definedNames>
    <definedName name="_xlnm._FilterDatabase" localSheetId="1" hidden="1">Cuadro1!$B$6:$B$146</definedName>
    <definedName name="_xlnm._FilterDatabase" localSheetId="2" hidden="1">Cuadro2!$B$7:$S$148</definedName>
    <definedName name="_xlnm._FilterDatabase" localSheetId="3" hidden="1">Cuadro3!$A$6:$X$149</definedName>
    <definedName name="_xlnm._FilterDatabase" localSheetId="4" hidden="1">Cuadro4!$A$6:$X$148</definedName>
    <definedName name="_xlnm.Print_Area" localSheetId="5">Cuadros5!$D$3:$M$29</definedName>
    <definedName name="_xlnm.Print_Titles" localSheetId="1">Cuadro1!$6:$7</definedName>
  </definedNames>
  <calcPr calcId="162913"/>
</workbook>
</file>

<file path=xl/calcChain.xml><?xml version="1.0" encoding="utf-8"?>
<calcChain xmlns="http://schemas.openxmlformats.org/spreadsheetml/2006/main">
  <c r="G9" i="49" l="1"/>
  <c r="H9" i="49"/>
  <c r="I9" i="49"/>
  <c r="G10" i="49"/>
  <c r="H10" i="49"/>
  <c r="I10" i="49"/>
  <c r="G11" i="49"/>
  <c r="H11" i="49"/>
  <c r="I11" i="49"/>
  <c r="G12" i="49"/>
  <c r="H12" i="49"/>
  <c r="I12" i="49"/>
  <c r="G13" i="49"/>
  <c r="H13" i="49"/>
  <c r="I13" i="49"/>
  <c r="G14" i="49"/>
  <c r="H14" i="49"/>
  <c r="I14" i="49"/>
  <c r="G15" i="49"/>
  <c r="H15" i="49"/>
  <c r="I15" i="49"/>
  <c r="G16" i="49"/>
  <c r="H16" i="49"/>
  <c r="I16" i="49"/>
  <c r="G17" i="49"/>
  <c r="H17" i="49"/>
  <c r="I17" i="49"/>
  <c r="G18" i="49"/>
  <c r="H18" i="49"/>
  <c r="I18" i="49"/>
  <c r="G19" i="49"/>
  <c r="H19" i="49"/>
  <c r="I19" i="49"/>
  <c r="G20" i="49"/>
  <c r="H20" i="49"/>
  <c r="I20" i="49"/>
  <c r="G21" i="49"/>
  <c r="H21" i="49"/>
  <c r="I21" i="49"/>
  <c r="G22" i="49"/>
  <c r="H22" i="49"/>
  <c r="I22" i="49"/>
  <c r="G23" i="49"/>
  <c r="H23" i="49"/>
  <c r="I23" i="49"/>
  <c r="G24" i="49"/>
  <c r="H24" i="49"/>
  <c r="I24" i="49"/>
  <c r="G25" i="49"/>
  <c r="H25" i="49"/>
  <c r="I25" i="49"/>
  <c r="G26" i="49"/>
  <c r="H26" i="49"/>
  <c r="I26" i="49"/>
  <c r="G27" i="49"/>
  <c r="H27" i="49"/>
  <c r="I27" i="49"/>
  <c r="G28" i="49"/>
  <c r="H28" i="49"/>
  <c r="I28" i="49"/>
  <c r="G29" i="49"/>
  <c r="H29" i="49"/>
  <c r="I29" i="49"/>
  <c r="G30" i="49"/>
  <c r="H30" i="49"/>
  <c r="I30" i="49"/>
  <c r="G31" i="49"/>
  <c r="H31" i="49"/>
  <c r="I31" i="49"/>
  <c r="G32" i="49"/>
  <c r="H32" i="49"/>
  <c r="I32" i="49"/>
  <c r="G33" i="49"/>
  <c r="H33" i="49"/>
  <c r="I33" i="49"/>
  <c r="G34" i="49"/>
  <c r="H34" i="49"/>
  <c r="I34" i="49"/>
  <c r="G35" i="49"/>
  <c r="H35" i="49"/>
  <c r="I35" i="49"/>
  <c r="G36" i="49"/>
  <c r="H36" i="49"/>
  <c r="I36" i="49"/>
  <c r="G37" i="49"/>
  <c r="H37" i="49"/>
  <c r="I37" i="49"/>
  <c r="G38" i="49"/>
  <c r="H38" i="49"/>
  <c r="I38" i="49"/>
  <c r="G39" i="49"/>
  <c r="H39" i="49"/>
  <c r="I39" i="49"/>
  <c r="G40" i="49"/>
  <c r="H40" i="49"/>
  <c r="I40" i="49"/>
  <c r="G41" i="49"/>
  <c r="H41" i="49"/>
  <c r="I41" i="49"/>
  <c r="G42" i="49"/>
  <c r="H42" i="49"/>
  <c r="I42" i="49"/>
  <c r="G43" i="49"/>
  <c r="H43" i="49"/>
  <c r="I43" i="49"/>
  <c r="G44" i="49"/>
  <c r="H44" i="49"/>
  <c r="I44" i="49"/>
  <c r="G45" i="49"/>
  <c r="H45" i="49"/>
  <c r="I45" i="49"/>
  <c r="G46" i="49"/>
  <c r="H46" i="49"/>
  <c r="I46" i="49"/>
  <c r="G47" i="49"/>
  <c r="H47" i="49"/>
  <c r="I47" i="49"/>
  <c r="G48" i="49"/>
  <c r="H48" i="49"/>
  <c r="I48" i="49"/>
  <c r="G49" i="49"/>
  <c r="H49" i="49"/>
  <c r="I49" i="49"/>
  <c r="G50" i="49"/>
  <c r="H50" i="49"/>
  <c r="I50" i="49"/>
  <c r="G51" i="49"/>
  <c r="H51" i="49"/>
  <c r="I51" i="49"/>
  <c r="G52" i="49"/>
  <c r="H52" i="49"/>
  <c r="I52" i="49"/>
  <c r="G53" i="49"/>
  <c r="H53" i="49"/>
  <c r="I53" i="49"/>
  <c r="G55" i="49"/>
  <c r="H55" i="49"/>
  <c r="I55" i="49"/>
  <c r="G56" i="49"/>
  <c r="H56" i="49"/>
  <c r="I56" i="49"/>
  <c r="G57" i="49"/>
  <c r="H57" i="49"/>
  <c r="I57" i="49"/>
  <c r="G58" i="49"/>
  <c r="H58" i="49"/>
  <c r="I58" i="49"/>
  <c r="G59" i="49"/>
  <c r="H59" i="49"/>
  <c r="I59" i="49"/>
  <c r="G60" i="49"/>
  <c r="H60" i="49"/>
  <c r="I60" i="49"/>
  <c r="G61" i="49"/>
  <c r="H61" i="49"/>
  <c r="I61" i="49"/>
  <c r="G62" i="49"/>
  <c r="H62" i="49"/>
  <c r="I62" i="49"/>
  <c r="G63" i="49"/>
  <c r="H63" i="49"/>
  <c r="I63" i="49"/>
  <c r="G64" i="49"/>
  <c r="H64" i="49"/>
  <c r="I64" i="49"/>
  <c r="G65" i="49"/>
  <c r="H65" i="49"/>
  <c r="I65" i="49"/>
  <c r="G66" i="49"/>
  <c r="H66" i="49"/>
  <c r="I66" i="49"/>
  <c r="G67" i="49"/>
  <c r="H67" i="49"/>
  <c r="I67" i="49"/>
  <c r="G68" i="49"/>
  <c r="H68" i="49"/>
  <c r="I68" i="49"/>
  <c r="G69" i="49"/>
  <c r="H69" i="49"/>
  <c r="I69" i="49"/>
  <c r="G70" i="49"/>
  <c r="H70" i="49"/>
  <c r="I70" i="49"/>
  <c r="G71" i="49"/>
  <c r="H71" i="49"/>
  <c r="I71" i="49"/>
  <c r="G72" i="49"/>
  <c r="H72" i="49"/>
  <c r="I72" i="49"/>
  <c r="G73" i="49"/>
  <c r="H73" i="49"/>
  <c r="I73" i="49"/>
  <c r="G74" i="49"/>
  <c r="H74" i="49"/>
  <c r="I74" i="49"/>
  <c r="G75" i="49"/>
  <c r="H75" i="49"/>
  <c r="I75" i="49"/>
  <c r="G76" i="49"/>
  <c r="H76" i="49"/>
  <c r="I76" i="49"/>
  <c r="G77" i="49"/>
  <c r="H77" i="49"/>
  <c r="I77" i="49"/>
  <c r="G78" i="49"/>
  <c r="H78" i="49"/>
  <c r="I78" i="49"/>
  <c r="G79" i="49"/>
  <c r="H79" i="49"/>
  <c r="I79" i="49"/>
  <c r="G80" i="49"/>
  <c r="H80" i="49"/>
  <c r="I80" i="49"/>
  <c r="G81" i="49"/>
  <c r="H81" i="49"/>
  <c r="I81" i="49"/>
  <c r="G82" i="49"/>
  <c r="H82" i="49"/>
  <c r="I82" i="49"/>
  <c r="G83" i="49"/>
  <c r="H83" i="49"/>
  <c r="I83" i="49"/>
  <c r="G84" i="49"/>
  <c r="H84" i="49"/>
  <c r="I84" i="49"/>
  <c r="G85" i="49"/>
  <c r="H85" i="49"/>
  <c r="I85" i="49"/>
  <c r="G86" i="49"/>
  <c r="H86" i="49"/>
  <c r="I86" i="49"/>
  <c r="G87" i="49"/>
  <c r="H87" i="49"/>
  <c r="I87" i="49"/>
  <c r="G88" i="49"/>
  <c r="H88" i="49"/>
  <c r="I88" i="49"/>
  <c r="G89" i="49"/>
  <c r="H89" i="49"/>
  <c r="I89" i="49"/>
  <c r="G90" i="49"/>
  <c r="H90" i="49"/>
  <c r="I90" i="49"/>
  <c r="G91" i="49"/>
  <c r="H91" i="49"/>
  <c r="I91" i="49"/>
  <c r="G92" i="49"/>
  <c r="H92" i="49"/>
  <c r="I92" i="49"/>
  <c r="G93" i="49"/>
  <c r="H93" i="49"/>
  <c r="I93" i="49"/>
  <c r="G94" i="49"/>
  <c r="H94" i="49"/>
  <c r="I94" i="49"/>
  <c r="G95" i="49"/>
  <c r="H95" i="49"/>
  <c r="I95" i="49"/>
  <c r="G96" i="49"/>
  <c r="H96" i="49"/>
  <c r="I96" i="49"/>
  <c r="G97" i="49"/>
  <c r="H97" i="49"/>
  <c r="I97" i="49"/>
  <c r="G98" i="49"/>
  <c r="H98" i="49"/>
  <c r="I98" i="49"/>
  <c r="G100" i="49"/>
  <c r="H100" i="49"/>
  <c r="I100" i="49"/>
  <c r="G101" i="49"/>
  <c r="H101" i="49"/>
  <c r="I101" i="49"/>
  <c r="G102" i="49"/>
  <c r="H102" i="49"/>
  <c r="I102" i="49"/>
  <c r="G103" i="49"/>
  <c r="H103" i="49"/>
  <c r="I103" i="49"/>
  <c r="G104" i="49"/>
  <c r="H104" i="49"/>
  <c r="I104" i="49"/>
  <c r="G105" i="49"/>
  <c r="H105" i="49"/>
  <c r="I105" i="49"/>
  <c r="G106" i="49"/>
  <c r="H106" i="49"/>
  <c r="I106" i="49"/>
  <c r="G107" i="49"/>
  <c r="H107" i="49"/>
  <c r="I107" i="49"/>
  <c r="G108" i="49"/>
  <c r="H108" i="49"/>
  <c r="I108" i="49"/>
  <c r="G109" i="49"/>
  <c r="H109" i="49"/>
  <c r="I109" i="49"/>
  <c r="G110" i="49"/>
  <c r="H110" i="49"/>
  <c r="I110" i="49"/>
  <c r="G111" i="49"/>
  <c r="H111" i="49"/>
  <c r="I111" i="49"/>
  <c r="G112" i="49"/>
  <c r="H112" i="49"/>
  <c r="I112" i="49"/>
  <c r="G113" i="49"/>
  <c r="H113" i="49"/>
  <c r="I113" i="49"/>
  <c r="G114" i="49"/>
  <c r="H114" i="49"/>
  <c r="I114" i="49"/>
  <c r="G115" i="49"/>
  <c r="H115" i="49"/>
  <c r="I115" i="49"/>
  <c r="G116" i="49"/>
  <c r="H116" i="49"/>
  <c r="I116" i="49"/>
  <c r="G117" i="49"/>
  <c r="H117" i="49"/>
  <c r="I117" i="49"/>
  <c r="G118" i="49"/>
  <c r="H118" i="49"/>
  <c r="I118" i="49"/>
  <c r="G119" i="49"/>
  <c r="H119" i="49"/>
  <c r="I119" i="49"/>
  <c r="G120" i="49"/>
  <c r="H120" i="49"/>
  <c r="I120" i="49"/>
  <c r="G121" i="49"/>
  <c r="H121" i="49"/>
  <c r="I121" i="49"/>
  <c r="G122" i="49"/>
  <c r="H122" i="49"/>
  <c r="I122" i="49"/>
  <c r="G123" i="49"/>
  <c r="H123" i="49"/>
  <c r="I123" i="49"/>
  <c r="G124" i="49"/>
  <c r="H124" i="49"/>
  <c r="I124" i="49"/>
  <c r="G125" i="49"/>
  <c r="H125" i="49"/>
  <c r="I125" i="49"/>
  <c r="G126" i="49"/>
  <c r="H126" i="49"/>
  <c r="I126" i="49"/>
  <c r="G127" i="49"/>
  <c r="H127" i="49"/>
  <c r="I127" i="49"/>
  <c r="G128" i="49"/>
  <c r="H128" i="49"/>
  <c r="I128" i="49"/>
  <c r="G129" i="49"/>
  <c r="H129" i="49"/>
  <c r="I129" i="49"/>
  <c r="G130" i="49"/>
  <c r="H130" i="49"/>
  <c r="I130" i="49"/>
  <c r="G131" i="49"/>
  <c r="H131" i="49"/>
  <c r="I131" i="49"/>
  <c r="G132" i="49"/>
  <c r="H132" i="49"/>
  <c r="I132" i="49"/>
  <c r="G133" i="49"/>
  <c r="H133" i="49"/>
  <c r="I133" i="49"/>
  <c r="G134" i="49"/>
  <c r="H134" i="49"/>
  <c r="I134" i="49"/>
  <c r="G135" i="49"/>
  <c r="H135" i="49"/>
  <c r="I135" i="49"/>
  <c r="G136" i="49"/>
  <c r="H136" i="49"/>
  <c r="I136" i="49"/>
  <c r="G137" i="49"/>
  <c r="H137" i="49"/>
  <c r="I137" i="49"/>
  <c r="G138" i="49"/>
  <c r="H138" i="49"/>
  <c r="I138" i="49"/>
  <c r="G139" i="49"/>
  <c r="H139" i="49"/>
  <c r="I139" i="49"/>
  <c r="G140" i="49"/>
  <c r="H140" i="49"/>
  <c r="I140" i="49"/>
  <c r="G141" i="49"/>
  <c r="H141" i="49"/>
  <c r="I141" i="49"/>
  <c r="G142" i="49"/>
  <c r="H142" i="49"/>
  <c r="I142" i="49"/>
  <c r="G143" i="49"/>
  <c r="H143" i="49"/>
  <c r="I143" i="49"/>
  <c r="G144" i="49"/>
  <c r="H144" i="49"/>
  <c r="I144" i="49"/>
  <c r="C146" i="49"/>
  <c r="G146" i="49" s="1"/>
  <c r="D146" i="49"/>
  <c r="H146" i="49" s="1"/>
  <c r="E146" i="49"/>
  <c r="I146" i="49"/>
  <c r="S9" i="19"/>
  <c r="A10" i="19"/>
  <c r="A11" i="19"/>
  <c r="A12" i="19" s="1"/>
  <c r="A13" i="19" s="1"/>
  <c r="A14" i="19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S10" i="19"/>
  <c r="S11" i="19"/>
  <c r="S12" i="19"/>
  <c r="S13" i="19"/>
  <c r="J12" i="37"/>
  <c r="S14" i="19"/>
  <c r="S15" i="19"/>
  <c r="S16" i="19"/>
  <c r="S17" i="19"/>
  <c r="S18" i="19"/>
  <c r="S19" i="19"/>
  <c r="S20" i="19"/>
  <c r="S21" i="19"/>
  <c r="J20" i="37" s="1"/>
  <c r="S22" i="19"/>
  <c r="O21" i="37" s="1"/>
  <c r="S23" i="19"/>
  <c r="S24" i="19"/>
  <c r="S25" i="19"/>
  <c r="S26" i="19"/>
  <c r="S27" i="19"/>
  <c r="S28" i="19"/>
  <c r="S29" i="19"/>
  <c r="J28" i="37"/>
  <c r="S30" i="19"/>
  <c r="S31" i="19"/>
  <c r="S32" i="19"/>
  <c r="S33" i="19"/>
  <c r="S34" i="19"/>
  <c r="D33" i="37" s="1"/>
  <c r="S35" i="19"/>
  <c r="S36" i="19"/>
  <c r="S38" i="19"/>
  <c r="A39" i="19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S39" i="19"/>
  <c r="S40" i="19"/>
  <c r="S41" i="19"/>
  <c r="S42" i="19"/>
  <c r="S43" i="19"/>
  <c r="S44" i="19"/>
  <c r="S45" i="19"/>
  <c r="S46" i="19"/>
  <c r="S47" i="19"/>
  <c r="S48" i="19"/>
  <c r="S49" i="19"/>
  <c r="S50" i="19"/>
  <c r="S51" i="19"/>
  <c r="S52" i="19"/>
  <c r="S53" i="19"/>
  <c r="F52" i="37" s="1"/>
  <c r="S54" i="19"/>
  <c r="S55" i="19"/>
  <c r="S56" i="19"/>
  <c r="S57" i="19"/>
  <c r="S58" i="19"/>
  <c r="S59" i="19"/>
  <c r="S60" i="19"/>
  <c r="S61" i="19"/>
  <c r="S62" i="19"/>
  <c r="S63" i="19"/>
  <c r="S64" i="19"/>
  <c r="S65" i="19"/>
  <c r="S67" i="19"/>
  <c r="A68" i="19"/>
  <c r="A69" i="19"/>
  <c r="A70" i="19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S68" i="19"/>
  <c r="S69" i="19"/>
  <c r="S70" i="19"/>
  <c r="S71" i="19"/>
  <c r="S72" i="19"/>
  <c r="S73" i="19"/>
  <c r="S74" i="19"/>
  <c r="S75" i="19"/>
  <c r="I74" i="37" s="1"/>
  <c r="S76" i="19"/>
  <c r="S77" i="19"/>
  <c r="S78" i="19"/>
  <c r="S79" i="19"/>
  <c r="S80" i="19"/>
  <c r="S81" i="19"/>
  <c r="S82" i="19"/>
  <c r="S83" i="19"/>
  <c r="S84" i="19"/>
  <c r="S85" i="19"/>
  <c r="S86" i="19"/>
  <c r="S87" i="19"/>
  <c r="S88" i="19"/>
  <c r="S89" i="19"/>
  <c r="S90" i="19"/>
  <c r="S91" i="19"/>
  <c r="S92" i="19"/>
  <c r="S93" i="19"/>
  <c r="S94" i="19"/>
  <c r="S96" i="19"/>
  <c r="A97" i="19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S97" i="19"/>
  <c r="S98" i="19"/>
  <c r="S99" i="19"/>
  <c r="S100" i="19"/>
  <c r="S101" i="19"/>
  <c r="S102" i="19"/>
  <c r="S103" i="19"/>
  <c r="S104" i="19"/>
  <c r="S105" i="19"/>
  <c r="S106" i="19"/>
  <c r="S107" i="19"/>
  <c r="S108" i="19"/>
  <c r="S109" i="19"/>
  <c r="S110" i="19"/>
  <c r="S111" i="19"/>
  <c r="S112" i="19"/>
  <c r="S113" i="19"/>
  <c r="S114" i="19"/>
  <c r="S115" i="19"/>
  <c r="S116" i="19"/>
  <c r="S117" i="19"/>
  <c r="S118" i="19"/>
  <c r="S119" i="19"/>
  <c r="S120" i="19"/>
  <c r="S121" i="19"/>
  <c r="S122" i="19"/>
  <c r="S123" i="19"/>
  <c r="S125" i="19"/>
  <c r="A126" i="19"/>
  <c r="A127" i="19"/>
  <c r="A128" i="19" s="1"/>
  <c r="A129" i="19" s="1"/>
  <c r="A130" i="19"/>
  <c r="A131" i="19" s="1"/>
  <c r="A132" i="19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S126" i="19"/>
  <c r="S127" i="19"/>
  <c r="D126" i="37" s="1"/>
  <c r="S128" i="19"/>
  <c r="S129" i="19"/>
  <c r="S130" i="19"/>
  <c r="S131" i="19"/>
  <c r="S132" i="19"/>
  <c r="S133" i="19"/>
  <c r="S134" i="19"/>
  <c r="S135" i="19"/>
  <c r="S136" i="19"/>
  <c r="S137" i="19"/>
  <c r="S138" i="19"/>
  <c r="S139" i="19"/>
  <c r="S140" i="19"/>
  <c r="S141" i="19"/>
  <c r="S142" i="19"/>
  <c r="S143" i="19"/>
  <c r="D142" i="37" s="1"/>
  <c r="S144" i="19"/>
  <c r="S145" i="19"/>
  <c r="S146" i="19"/>
  <c r="C148" i="19"/>
  <c r="C8" i="38"/>
  <c r="D148" i="19"/>
  <c r="D8" i="38"/>
  <c r="E148" i="19"/>
  <c r="E11" i="38" s="1"/>
  <c r="F148" i="19"/>
  <c r="F37" i="38" s="1"/>
  <c r="G148" i="19"/>
  <c r="G20" i="38" s="1"/>
  <c r="H148" i="19"/>
  <c r="H20" i="38" s="1"/>
  <c r="H8" i="38"/>
  <c r="I148" i="19"/>
  <c r="J148" i="19"/>
  <c r="J15" i="38" s="1"/>
  <c r="J8" i="38"/>
  <c r="K148" i="19"/>
  <c r="L148" i="19"/>
  <c r="L8" i="38"/>
  <c r="M148" i="19"/>
  <c r="N148" i="19"/>
  <c r="O148" i="19"/>
  <c r="O8" i="38"/>
  <c r="P148" i="19"/>
  <c r="P16" i="38" s="1"/>
  <c r="P8" i="38"/>
  <c r="Q148" i="19"/>
  <c r="Q33" i="38" s="1"/>
  <c r="R148" i="19"/>
  <c r="R17" i="38" s="1"/>
  <c r="E8" i="38"/>
  <c r="G8" i="38"/>
  <c r="K8" i="38"/>
  <c r="M8" i="38"/>
  <c r="A9" i="38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E9" i="38"/>
  <c r="G9" i="38"/>
  <c r="K9" i="38"/>
  <c r="M9" i="38"/>
  <c r="O9" i="38"/>
  <c r="D10" i="38"/>
  <c r="E10" i="38"/>
  <c r="G10" i="38"/>
  <c r="H10" i="38"/>
  <c r="K10" i="38"/>
  <c r="L10" i="38"/>
  <c r="M10" i="38"/>
  <c r="O10" i="38"/>
  <c r="Q10" i="38"/>
  <c r="G11" i="38"/>
  <c r="J11" i="38"/>
  <c r="K11" i="38"/>
  <c r="M11" i="38"/>
  <c r="O11" i="38"/>
  <c r="Q11" i="38"/>
  <c r="D12" i="38"/>
  <c r="E12" i="38"/>
  <c r="G12" i="38"/>
  <c r="H12" i="38"/>
  <c r="K12" i="38"/>
  <c r="L12" i="38"/>
  <c r="M12" i="38"/>
  <c r="O12" i="38"/>
  <c r="Q12" i="38"/>
  <c r="E13" i="38"/>
  <c r="K13" i="38"/>
  <c r="M13" i="38"/>
  <c r="O13" i="38"/>
  <c r="Q13" i="38"/>
  <c r="R13" i="38"/>
  <c r="D14" i="38"/>
  <c r="H14" i="38"/>
  <c r="K14" i="38"/>
  <c r="L14" i="38"/>
  <c r="M14" i="38"/>
  <c r="O14" i="38"/>
  <c r="P14" i="38"/>
  <c r="Q14" i="38"/>
  <c r="D15" i="38"/>
  <c r="E15" i="38"/>
  <c r="G15" i="38"/>
  <c r="H15" i="38"/>
  <c r="I15" i="38"/>
  <c r="K15" i="38"/>
  <c r="M15" i="38"/>
  <c r="O15" i="38"/>
  <c r="Q15" i="38"/>
  <c r="D16" i="38"/>
  <c r="E16" i="38"/>
  <c r="F16" i="38"/>
  <c r="H16" i="38"/>
  <c r="J16" i="38"/>
  <c r="K16" i="38"/>
  <c r="L16" i="38"/>
  <c r="M16" i="38"/>
  <c r="O16" i="38"/>
  <c r="Q16" i="38"/>
  <c r="D17" i="38"/>
  <c r="E17" i="38"/>
  <c r="G17" i="38"/>
  <c r="H17" i="38"/>
  <c r="K17" i="38"/>
  <c r="L17" i="38"/>
  <c r="M17" i="38"/>
  <c r="O17" i="38"/>
  <c r="P17" i="38"/>
  <c r="Q17" i="38"/>
  <c r="D18" i="38"/>
  <c r="E18" i="38"/>
  <c r="G18" i="38"/>
  <c r="K18" i="38"/>
  <c r="L18" i="38"/>
  <c r="M18" i="38"/>
  <c r="O18" i="38"/>
  <c r="P18" i="38"/>
  <c r="Q18" i="38"/>
  <c r="R18" i="38"/>
  <c r="D19" i="38"/>
  <c r="E19" i="38"/>
  <c r="G19" i="38"/>
  <c r="K19" i="38"/>
  <c r="L19" i="38"/>
  <c r="M19" i="38"/>
  <c r="O19" i="38"/>
  <c r="P19" i="38"/>
  <c r="R19" i="38"/>
  <c r="D20" i="38"/>
  <c r="E20" i="38"/>
  <c r="F20" i="38"/>
  <c r="I20" i="38"/>
  <c r="K20" i="38"/>
  <c r="L20" i="38"/>
  <c r="M20" i="38"/>
  <c r="O20" i="38"/>
  <c r="P20" i="38"/>
  <c r="Q20" i="38"/>
  <c r="R20" i="38"/>
  <c r="D21" i="38"/>
  <c r="E21" i="38"/>
  <c r="F21" i="38"/>
  <c r="G21" i="38"/>
  <c r="H21" i="38"/>
  <c r="K21" i="38"/>
  <c r="L21" i="38"/>
  <c r="M21" i="38"/>
  <c r="O21" i="38"/>
  <c r="P21" i="38"/>
  <c r="R21" i="38"/>
  <c r="D22" i="38"/>
  <c r="E22" i="38"/>
  <c r="G22" i="38"/>
  <c r="H22" i="38"/>
  <c r="J22" i="38"/>
  <c r="K22" i="38"/>
  <c r="L22" i="38"/>
  <c r="M22" i="38"/>
  <c r="O22" i="38"/>
  <c r="P22" i="38"/>
  <c r="R22" i="38"/>
  <c r="D23" i="38"/>
  <c r="E23" i="38"/>
  <c r="G23" i="38"/>
  <c r="H23" i="38"/>
  <c r="J23" i="38"/>
  <c r="K23" i="38"/>
  <c r="L23" i="38"/>
  <c r="M23" i="38"/>
  <c r="O23" i="38"/>
  <c r="P23" i="38"/>
  <c r="R23" i="38"/>
  <c r="D24" i="38"/>
  <c r="E24" i="38"/>
  <c r="G24" i="38"/>
  <c r="H24" i="38"/>
  <c r="K24" i="38"/>
  <c r="L24" i="38"/>
  <c r="M24" i="38"/>
  <c r="O24" i="38"/>
  <c r="P24" i="38"/>
  <c r="R24" i="38"/>
  <c r="D25" i="38"/>
  <c r="E25" i="38"/>
  <c r="G25" i="38"/>
  <c r="H25" i="38"/>
  <c r="J25" i="38"/>
  <c r="K25" i="38"/>
  <c r="L25" i="38"/>
  <c r="M25" i="38"/>
  <c r="O25" i="38"/>
  <c r="P25" i="38"/>
  <c r="Q25" i="38"/>
  <c r="D26" i="38"/>
  <c r="E26" i="38"/>
  <c r="G26" i="38"/>
  <c r="H26" i="38"/>
  <c r="K26" i="38"/>
  <c r="L26" i="38"/>
  <c r="M26" i="38"/>
  <c r="O26" i="38"/>
  <c r="P26" i="38"/>
  <c r="Q26" i="38"/>
  <c r="R26" i="38"/>
  <c r="D27" i="38"/>
  <c r="E27" i="38"/>
  <c r="G27" i="38"/>
  <c r="K27" i="38"/>
  <c r="L27" i="38"/>
  <c r="M27" i="38"/>
  <c r="O27" i="38"/>
  <c r="P27" i="38"/>
  <c r="R27" i="38"/>
  <c r="D28" i="38"/>
  <c r="E28" i="38"/>
  <c r="F28" i="38"/>
  <c r="H28" i="38"/>
  <c r="I28" i="38"/>
  <c r="K28" i="38"/>
  <c r="L28" i="38"/>
  <c r="M28" i="38"/>
  <c r="O28" i="38"/>
  <c r="P28" i="38"/>
  <c r="Q28" i="38"/>
  <c r="R28" i="38"/>
  <c r="D29" i="38"/>
  <c r="E29" i="38"/>
  <c r="F29" i="38"/>
  <c r="G29" i="38"/>
  <c r="H29" i="38"/>
  <c r="K29" i="38"/>
  <c r="L29" i="38"/>
  <c r="M29" i="38"/>
  <c r="O29" i="38"/>
  <c r="P29" i="38"/>
  <c r="R29" i="38"/>
  <c r="C30" i="38"/>
  <c r="D30" i="38"/>
  <c r="E30" i="38"/>
  <c r="G30" i="38"/>
  <c r="H30" i="38"/>
  <c r="I30" i="38"/>
  <c r="K30" i="38"/>
  <c r="L30" i="38"/>
  <c r="M30" i="38"/>
  <c r="O30" i="38"/>
  <c r="P30" i="38"/>
  <c r="Q30" i="38"/>
  <c r="D31" i="38"/>
  <c r="E31" i="38"/>
  <c r="H31" i="38"/>
  <c r="I31" i="38"/>
  <c r="J31" i="38"/>
  <c r="K31" i="38"/>
  <c r="L31" i="38"/>
  <c r="M31" i="38"/>
  <c r="O31" i="38"/>
  <c r="P31" i="38"/>
  <c r="Q31" i="38"/>
  <c r="D32" i="38"/>
  <c r="E32" i="38"/>
  <c r="F32" i="38"/>
  <c r="G32" i="38"/>
  <c r="H32" i="38"/>
  <c r="J32" i="38"/>
  <c r="K32" i="38"/>
  <c r="L32" i="38"/>
  <c r="M32" i="38"/>
  <c r="O32" i="38"/>
  <c r="P32" i="38"/>
  <c r="Q32" i="38"/>
  <c r="D33" i="38"/>
  <c r="E33" i="38"/>
  <c r="H33" i="38"/>
  <c r="J33" i="38"/>
  <c r="K33" i="38"/>
  <c r="L33" i="38"/>
  <c r="M33" i="38"/>
  <c r="O33" i="38"/>
  <c r="P33" i="38"/>
  <c r="D34" i="38"/>
  <c r="E34" i="38"/>
  <c r="H34" i="38"/>
  <c r="J34" i="38"/>
  <c r="K34" i="38"/>
  <c r="L34" i="38"/>
  <c r="M34" i="38"/>
  <c r="O34" i="38"/>
  <c r="P34" i="38"/>
  <c r="Q34" i="38"/>
  <c r="R34" i="38"/>
  <c r="D35" i="38"/>
  <c r="E35" i="38"/>
  <c r="F35" i="38"/>
  <c r="H35" i="38"/>
  <c r="J35" i="38"/>
  <c r="K35" i="38"/>
  <c r="L35" i="38"/>
  <c r="M35" i="38"/>
  <c r="O35" i="38"/>
  <c r="P35" i="38"/>
  <c r="Q35" i="38"/>
  <c r="R35" i="38"/>
  <c r="D37" i="38"/>
  <c r="E37" i="38"/>
  <c r="H37" i="38"/>
  <c r="J37" i="38"/>
  <c r="K37" i="38"/>
  <c r="L37" i="38"/>
  <c r="M37" i="38"/>
  <c r="O37" i="38"/>
  <c r="P37" i="38"/>
  <c r="Q37" i="38"/>
  <c r="A38" i="38"/>
  <c r="A39" i="38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D38" i="38"/>
  <c r="E38" i="38"/>
  <c r="G38" i="38"/>
  <c r="H38" i="38"/>
  <c r="J38" i="38"/>
  <c r="K38" i="38"/>
  <c r="L38" i="38"/>
  <c r="M38" i="38"/>
  <c r="O38" i="38"/>
  <c r="P38" i="38"/>
  <c r="R38" i="38"/>
  <c r="C39" i="38"/>
  <c r="D39" i="38"/>
  <c r="E39" i="38"/>
  <c r="F39" i="38"/>
  <c r="G39" i="38"/>
  <c r="H39" i="38"/>
  <c r="J39" i="38"/>
  <c r="K39" i="38"/>
  <c r="L39" i="38"/>
  <c r="M39" i="38"/>
  <c r="O39" i="38"/>
  <c r="P39" i="38"/>
  <c r="Q39" i="38"/>
  <c r="D40" i="38"/>
  <c r="E40" i="38"/>
  <c r="H40" i="38"/>
  <c r="J40" i="38"/>
  <c r="K40" i="38"/>
  <c r="L40" i="38"/>
  <c r="M40" i="38"/>
  <c r="O40" i="38"/>
  <c r="P40" i="38"/>
  <c r="C41" i="38"/>
  <c r="D41" i="38"/>
  <c r="E41" i="38"/>
  <c r="G41" i="38"/>
  <c r="H41" i="38"/>
  <c r="J41" i="38"/>
  <c r="K41" i="38"/>
  <c r="L41" i="38"/>
  <c r="M41" i="38"/>
  <c r="O41" i="38"/>
  <c r="P41" i="38"/>
  <c r="Q41" i="38"/>
  <c r="D42" i="38"/>
  <c r="E42" i="38"/>
  <c r="G42" i="38"/>
  <c r="H42" i="38"/>
  <c r="K42" i="38"/>
  <c r="L42" i="38"/>
  <c r="M42" i="38"/>
  <c r="O42" i="38"/>
  <c r="P42" i="38"/>
  <c r="Q42" i="38"/>
  <c r="R42" i="38"/>
  <c r="C43" i="38"/>
  <c r="D43" i="38"/>
  <c r="E43" i="38"/>
  <c r="F43" i="38"/>
  <c r="H43" i="38"/>
  <c r="J43" i="38"/>
  <c r="K43" i="38"/>
  <c r="L43" i="38"/>
  <c r="M43" i="38"/>
  <c r="O43" i="38"/>
  <c r="P43" i="38"/>
  <c r="Q43" i="38"/>
  <c r="R43" i="38"/>
  <c r="D44" i="38"/>
  <c r="E44" i="38"/>
  <c r="H44" i="38"/>
  <c r="J44" i="38"/>
  <c r="K44" i="38"/>
  <c r="L44" i="38"/>
  <c r="M44" i="38"/>
  <c r="O44" i="38"/>
  <c r="P44" i="38"/>
  <c r="Q44" i="38"/>
  <c r="D45" i="38"/>
  <c r="E45" i="38"/>
  <c r="G45" i="38"/>
  <c r="H45" i="38"/>
  <c r="J45" i="38"/>
  <c r="K45" i="38"/>
  <c r="L45" i="38"/>
  <c r="M45" i="38"/>
  <c r="O45" i="38"/>
  <c r="P45" i="38"/>
  <c r="Q45" i="38"/>
  <c r="R45" i="38"/>
  <c r="D46" i="38"/>
  <c r="E46" i="38"/>
  <c r="F46" i="38"/>
  <c r="G46" i="38"/>
  <c r="H46" i="38"/>
  <c r="I46" i="38"/>
  <c r="K46" i="38"/>
  <c r="L46" i="38"/>
  <c r="M46" i="38"/>
  <c r="O46" i="38"/>
  <c r="P46" i="38"/>
  <c r="Q46" i="38"/>
  <c r="C47" i="38"/>
  <c r="D47" i="38"/>
  <c r="E47" i="38"/>
  <c r="G47" i="38"/>
  <c r="H47" i="38"/>
  <c r="J47" i="38"/>
  <c r="K47" i="38"/>
  <c r="L47" i="38"/>
  <c r="M47" i="38"/>
  <c r="O47" i="38"/>
  <c r="P47" i="38"/>
  <c r="Q47" i="38"/>
  <c r="R47" i="38"/>
  <c r="D48" i="38"/>
  <c r="E48" i="38"/>
  <c r="G48" i="38"/>
  <c r="H48" i="38"/>
  <c r="J48" i="38"/>
  <c r="K48" i="38"/>
  <c r="L48" i="38"/>
  <c r="M48" i="38"/>
  <c r="O48" i="38"/>
  <c r="P48" i="38"/>
  <c r="Q48" i="38"/>
  <c r="R48" i="38"/>
  <c r="C49" i="38"/>
  <c r="D49" i="38"/>
  <c r="E49" i="38"/>
  <c r="F49" i="38"/>
  <c r="G49" i="38"/>
  <c r="H49" i="38"/>
  <c r="J49" i="38"/>
  <c r="K49" i="38"/>
  <c r="L49" i="38"/>
  <c r="M49" i="38"/>
  <c r="O49" i="38"/>
  <c r="P49" i="38"/>
  <c r="Q49" i="38"/>
  <c r="D50" i="38"/>
  <c r="E50" i="38"/>
  <c r="H50" i="38"/>
  <c r="J50" i="38"/>
  <c r="K50" i="38"/>
  <c r="L50" i="38"/>
  <c r="M50" i="38"/>
  <c r="O50" i="38"/>
  <c r="P50" i="38"/>
  <c r="Q50" i="38"/>
  <c r="C51" i="38"/>
  <c r="D51" i="38"/>
  <c r="E51" i="38"/>
  <c r="G51" i="38"/>
  <c r="H51" i="38"/>
  <c r="J51" i="38"/>
  <c r="K51" i="38"/>
  <c r="L51" i="38"/>
  <c r="M51" i="38"/>
  <c r="O51" i="38"/>
  <c r="P51" i="38"/>
  <c r="Q51" i="38"/>
  <c r="D52" i="38"/>
  <c r="E52" i="38"/>
  <c r="G52" i="38"/>
  <c r="H52" i="38"/>
  <c r="J52" i="38"/>
  <c r="K52" i="38"/>
  <c r="L52" i="38"/>
  <c r="M52" i="38"/>
  <c r="O52" i="38"/>
  <c r="P52" i="38"/>
  <c r="Q52" i="38"/>
  <c r="R52" i="38"/>
  <c r="D53" i="38"/>
  <c r="E53" i="38"/>
  <c r="G53" i="38"/>
  <c r="H53" i="38"/>
  <c r="K53" i="38"/>
  <c r="L53" i="38"/>
  <c r="M53" i="38"/>
  <c r="O53" i="38"/>
  <c r="P53" i="38"/>
  <c r="Q53" i="38"/>
  <c r="R53" i="38"/>
  <c r="D54" i="38"/>
  <c r="E54" i="38"/>
  <c r="F54" i="38"/>
  <c r="H54" i="38"/>
  <c r="I54" i="38"/>
  <c r="K54" i="38"/>
  <c r="L54" i="38"/>
  <c r="M54" i="38"/>
  <c r="O54" i="38"/>
  <c r="P54" i="38"/>
  <c r="Q54" i="38"/>
  <c r="R54" i="38"/>
  <c r="C55" i="38"/>
  <c r="D55" i="38"/>
  <c r="E55" i="38"/>
  <c r="F55" i="38"/>
  <c r="G55" i="38"/>
  <c r="H55" i="38"/>
  <c r="J55" i="38"/>
  <c r="K55" i="38"/>
  <c r="L55" i="38"/>
  <c r="M55" i="38"/>
  <c r="O55" i="38"/>
  <c r="P55" i="38"/>
  <c r="Q55" i="38"/>
  <c r="R55" i="38"/>
  <c r="D56" i="38"/>
  <c r="E56" i="38"/>
  <c r="F56" i="38"/>
  <c r="G56" i="38"/>
  <c r="H56" i="38"/>
  <c r="I56" i="38"/>
  <c r="K56" i="38"/>
  <c r="L56" i="38"/>
  <c r="M56" i="38"/>
  <c r="O56" i="38"/>
  <c r="P56" i="38"/>
  <c r="Q56" i="38"/>
  <c r="C57" i="38"/>
  <c r="D57" i="38"/>
  <c r="E57" i="38"/>
  <c r="G57" i="38"/>
  <c r="H57" i="38"/>
  <c r="J57" i="38"/>
  <c r="K57" i="38"/>
  <c r="L57" i="38"/>
  <c r="M57" i="38"/>
  <c r="O57" i="38"/>
  <c r="P57" i="38"/>
  <c r="Q57" i="38"/>
  <c r="R57" i="38"/>
  <c r="C58" i="38"/>
  <c r="D58" i="38"/>
  <c r="E58" i="38"/>
  <c r="F58" i="38"/>
  <c r="H58" i="38"/>
  <c r="I58" i="38"/>
  <c r="J58" i="38"/>
  <c r="K58" i="38"/>
  <c r="L58" i="38"/>
  <c r="M58" i="38"/>
  <c r="O58" i="38"/>
  <c r="P58" i="38"/>
  <c r="Q58" i="38"/>
  <c r="C59" i="38"/>
  <c r="D59" i="38"/>
  <c r="E59" i="38"/>
  <c r="G59" i="38"/>
  <c r="H59" i="38"/>
  <c r="J59" i="38"/>
  <c r="K59" i="38"/>
  <c r="L59" i="38"/>
  <c r="M59" i="38"/>
  <c r="O59" i="38"/>
  <c r="P59" i="38"/>
  <c r="Q59" i="38"/>
  <c r="R59" i="38"/>
  <c r="D60" i="38"/>
  <c r="E60" i="38"/>
  <c r="G60" i="38"/>
  <c r="H60" i="38"/>
  <c r="J60" i="38"/>
  <c r="K60" i="38"/>
  <c r="L60" i="38"/>
  <c r="M60" i="38"/>
  <c r="O60" i="38"/>
  <c r="P60" i="38"/>
  <c r="Q60" i="38"/>
  <c r="R60" i="38"/>
  <c r="D61" i="38"/>
  <c r="E61" i="38"/>
  <c r="G61" i="38"/>
  <c r="H61" i="38"/>
  <c r="J61" i="38"/>
  <c r="K61" i="38"/>
  <c r="L61" i="38"/>
  <c r="M61" i="38"/>
  <c r="O61" i="38"/>
  <c r="P61" i="38"/>
  <c r="Q61" i="38"/>
  <c r="D62" i="38"/>
  <c r="E62" i="38"/>
  <c r="G62" i="38"/>
  <c r="H62" i="38"/>
  <c r="J62" i="38"/>
  <c r="K62" i="38"/>
  <c r="L62" i="38"/>
  <c r="M62" i="38"/>
  <c r="O62" i="38"/>
  <c r="P62" i="38"/>
  <c r="Q62" i="38"/>
  <c r="R62" i="38"/>
  <c r="C63" i="38"/>
  <c r="D63" i="38"/>
  <c r="E63" i="38"/>
  <c r="F63" i="38"/>
  <c r="G63" i="38"/>
  <c r="H63" i="38"/>
  <c r="J63" i="38"/>
  <c r="K63" i="38"/>
  <c r="L63" i="38"/>
  <c r="M63" i="38"/>
  <c r="O63" i="38"/>
  <c r="P63" i="38"/>
  <c r="Q63" i="38"/>
  <c r="R63" i="38"/>
  <c r="D64" i="38"/>
  <c r="E64" i="38"/>
  <c r="G64" i="38"/>
  <c r="H64" i="38"/>
  <c r="J64" i="38"/>
  <c r="K64" i="38"/>
  <c r="L64" i="38"/>
  <c r="M64" i="38"/>
  <c r="O64" i="38"/>
  <c r="P64" i="38"/>
  <c r="Q64" i="38"/>
  <c r="R64" i="38"/>
  <c r="C66" i="38"/>
  <c r="D66" i="38"/>
  <c r="E66" i="38"/>
  <c r="F66" i="38"/>
  <c r="G66" i="38"/>
  <c r="H66" i="38"/>
  <c r="I66" i="38"/>
  <c r="J66" i="38"/>
  <c r="K66" i="38"/>
  <c r="L66" i="38"/>
  <c r="M66" i="38"/>
  <c r="O66" i="38"/>
  <c r="P66" i="38"/>
  <c r="Q66" i="38"/>
  <c r="R66" i="38"/>
  <c r="A67" i="38"/>
  <c r="A68" i="38"/>
  <c r="A69" i="38"/>
  <c r="A70" i="38" s="1"/>
  <c r="A71" i="38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D67" i="38"/>
  <c r="E67" i="38"/>
  <c r="F67" i="38"/>
  <c r="G67" i="38"/>
  <c r="H67" i="38"/>
  <c r="J67" i="38"/>
  <c r="K67" i="38"/>
  <c r="L67" i="38"/>
  <c r="M67" i="38"/>
  <c r="O67" i="38"/>
  <c r="P67" i="38"/>
  <c r="Q67" i="38"/>
  <c r="R67" i="38"/>
  <c r="D68" i="38"/>
  <c r="E68" i="38"/>
  <c r="F68" i="38"/>
  <c r="G68" i="38"/>
  <c r="H68" i="38"/>
  <c r="J68" i="38"/>
  <c r="K68" i="38"/>
  <c r="L68" i="38"/>
  <c r="M68" i="38"/>
  <c r="O68" i="38"/>
  <c r="P68" i="38"/>
  <c r="Q68" i="38"/>
  <c r="R68" i="38"/>
  <c r="D69" i="38"/>
  <c r="E69" i="38"/>
  <c r="F69" i="38"/>
  <c r="G69" i="38"/>
  <c r="H69" i="38"/>
  <c r="J69" i="38"/>
  <c r="K69" i="38"/>
  <c r="L69" i="38"/>
  <c r="M69" i="38"/>
  <c r="O69" i="38"/>
  <c r="P69" i="38"/>
  <c r="Q69" i="38"/>
  <c r="R69" i="38"/>
  <c r="D70" i="38"/>
  <c r="E70" i="38"/>
  <c r="F70" i="38"/>
  <c r="G70" i="38"/>
  <c r="H70" i="38"/>
  <c r="J70" i="38"/>
  <c r="K70" i="38"/>
  <c r="L70" i="38"/>
  <c r="M70" i="38"/>
  <c r="O70" i="38"/>
  <c r="P70" i="38"/>
  <c r="Q70" i="38"/>
  <c r="R70" i="38"/>
  <c r="D71" i="38"/>
  <c r="E71" i="38"/>
  <c r="G71" i="38"/>
  <c r="H71" i="38"/>
  <c r="J71" i="38"/>
  <c r="K71" i="38"/>
  <c r="L71" i="38"/>
  <c r="M71" i="38"/>
  <c r="O71" i="38"/>
  <c r="P71" i="38"/>
  <c r="Q71" i="38"/>
  <c r="R71" i="38"/>
  <c r="D72" i="38"/>
  <c r="E72" i="38"/>
  <c r="F72" i="38"/>
  <c r="G72" i="38"/>
  <c r="H72" i="38"/>
  <c r="J72" i="38"/>
  <c r="K72" i="38"/>
  <c r="L72" i="38"/>
  <c r="M72" i="38"/>
  <c r="O72" i="38"/>
  <c r="P72" i="38"/>
  <c r="Q72" i="38"/>
  <c r="R72" i="38"/>
  <c r="D73" i="38"/>
  <c r="E73" i="38"/>
  <c r="F73" i="38"/>
  <c r="G73" i="38"/>
  <c r="H73" i="38"/>
  <c r="I73" i="38"/>
  <c r="J73" i="38"/>
  <c r="K73" i="38"/>
  <c r="L73" i="38"/>
  <c r="M73" i="38"/>
  <c r="O73" i="38"/>
  <c r="P73" i="38"/>
  <c r="Q73" i="38"/>
  <c r="R73" i="38"/>
  <c r="D74" i="38"/>
  <c r="E74" i="38"/>
  <c r="F74" i="38"/>
  <c r="G74" i="38"/>
  <c r="H74" i="38"/>
  <c r="I74" i="38"/>
  <c r="J74" i="38"/>
  <c r="K74" i="38"/>
  <c r="L74" i="38"/>
  <c r="M74" i="38"/>
  <c r="O74" i="38"/>
  <c r="P74" i="38"/>
  <c r="Q74" i="38"/>
  <c r="R74" i="38"/>
  <c r="D75" i="38"/>
  <c r="E75" i="38"/>
  <c r="F75" i="38"/>
  <c r="G75" i="38"/>
  <c r="H75" i="38"/>
  <c r="J75" i="38"/>
  <c r="K75" i="38"/>
  <c r="L75" i="38"/>
  <c r="M75" i="38"/>
  <c r="O75" i="38"/>
  <c r="P75" i="38"/>
  <c r="Q75" i="38"/>
  <c r="R75" i="38"/>
  <c r="D76" i="38"/>
  <c r="E76" i="38"/>
  <c r="F76" i="38"/>
  <c r="G76" i="38"/>
  <c r="H76" i="38"/>
  <c r="J76" i="38"/>
  <c r="K76" i="38"/>
  <c r="L76" i="38"/>
  <c r="M76" i="38"/>
  <c r="O76" i="38"/>
  <c r="P76" i="38"/>
  <c r="Q76" i="38"/>
  <c r="R76" i="38"/>
  <c r="D77" i="38"/>
  <c r="E77" i="38"/>
  <c r="F77" i="38"/>
  <c r="G77" i="38"/>
  <c r="H77" i="38"/>
  <c r="J77" i="38"/>
  <c r="K77" i="38"/>
  <c r="L77" i="38"/>
  <c r="M77" i="38"/>
  <c r="O77" i="38"/>
  <c r="P77" i="38"/>
  <c r="Q77" i="38"/>
  <c r="R77" i="38"/>
  <c r="D78" i="38"/>
  <c r="E78" i="38"/>
  <c r="F78" i="38"/>
  <c r="G78" i="38"/>
  <c r="H78" i="38"/>
  <c r="J78" i="38"/>
  <c r="K78" i="38"/>
  <c r="L78" i="38"/>
  <c r="M78" i="38"/>
  <c r="O78" i="38"/>
  <c r="P78" i="38"/>
  <c r="Q78" i="38"/>
  <c r="R78" i="38"/>
  <c r="D79" i="38"/>
  <c r="E79" i="38"/>
  <c r="G79" i="38"/>
  <c r="H79" i="38"/>
  <c r="J79" i="38"/>
  <c r="K79" i="38"/>
  <c r="L79" i="38"/>
  <c r="M79" i="38"/>
  <c r="O79" i="38"/>
  <c r="P79" i="38"/>
  <c r="Q79" i="38"/>
  <c r="R79" i="38"/>
  <c r="D80" i="38"/>
  <c r="E80" i="38"/>
  <c r="F80" i="38"/>
  <c r="G80" i="38"/>
  <c r="H80" i="38"/>
  <c r="J80" i="38"/>
  <c r="K80" i="38"/>
  <c r="L80" i="38"/>
  <c r="M80" i="38"/>
  <c r="O80" i="38"/>
  <c r="P80" i="38"/>
  <c r="Q80" i="38"/>
  <c r="R80" i="38"/>
  <c r="D81" i="38"/>
  <c r="E81" i="38"/>
  <c r="F81" i="38"/>
  <c r="G81" i="38"/>
  <c r="H81" i="38"/>
  <c r="I81" i="38"/>
  <c r="J81" i="38"/>
  <c r="K81" i="38"/>
  <c r="L81" i="38"/>
  <c r="M81" i="38"/>
  <c r="O81" i="38"/>
  <c r="P81" i="38"/>
  <c r="Q81" i="38"/>
  <c r="R81" i="38"/>
  <c r="D82" i="38"/>
  <c r="E82" i="38"/>
  <c r="F82" i="38"/>
  <c r="G82" i="38"/>
  <c r="H82" i="38"/>
  <c r="I82" i="38"/>
  <c r="J82" i="38"/>
  <c r="K82" i="38"/>
  <c r="L82" i="38"/>
  <c r="M82" i="38"/>
  <c r="O82" i="38"/>
  <c r="P82" i="38"/>
  <c r="Q82" i="38"/>
  <c r="R82" i="38"/>
  <c r="D83" i="38"/>
  <c r="E83" i="38"/>
  <c r="F83" i="38"/>
  <c r="G83" i="38"/>
  <c r="H83" i="38"/>
  <c r="J83" i="38"/>
  <c r="K83" i="38"/>
  <c r="L83" i="38"/>
  <c r="M83" i="38"/>
  <c r="O83" i="38"/>
  <c r="P83" i="38"/>
  <c r="Q83" i="38"/>
  <c r="R83" i="38"/>
  <c r="D84" i="38"/>
  <c r="E84" i="38"/>
  <c r="F84" i="38"/>
  <c r="G84" i="38"/>
  <c r="H84" i="38"/>
  <c r="J84" i="38"/>
  <c r="K84" i="38"/>
  <c r="L84" i="38"/>
  <c r="M84" i="38"/>
  <c r="O84" i="38"/>
  <c r="P84" i="38"/>
  <c r="Q84" i="38"/>
  <c r="R84" i="38"/>
  <c r="D85" i="38"/>
  <c r="E85" i="38"/>
  <c r="F85" i="38"/>
  <c r="G85" i="38"/>
  <c r="H85" i="38"/>
  <c r="J85" i="38"/>
  <c r="K85" i="38"/>
  <c r="L85" i="38"/>
  <c r="M85" i="38"/>
  <c r="O85" i="38"/>
  <c r="P85" i="38"/>
  <c r="Q85" i="38"/>
  <c r="R85" i="38"/>
  <c r="D86" i="38"/>
  <c r="E86" i="38"/>
  <c r="F86" i="38"/>
  <c r="G86" i="38"/>
  <c r="H86" i="38"/>
  <c r="J86" i="38"/>
  <c r="K86" i="38"/>
  <c r="L86" i="38"/>
  <c r="M86" i="38"/>
  <c r="O86" i="38"/>
  <c r="P86" i="38"/>
  <c r="Q86" i="38"/>
  <c r="R86" i="38"/>
  <c r="D87" i="38"/>
  <c r="E87" i="38"/>
  <c r="G87" i="38"/>
  <c r="H87" i="38"/>
  <c r="J87" i="38"/>
  <c r="K87" i="38"/>
  <c r="L87" i="38"/>
  <c r="M87" i="38"/>
  <c r="O87" i="38"/>
  <c r="P87" i="38"/>
  <c r="Q87" i="38"/>
  <c r="R87" i="38"/>
  <c r="D88" i="38"/>
  <c r="E88" i="38"/>
  <c r="F88" i="38"/>
  <c r="G88" i="38"/>
  <c r="H88" i="38"/>
  <c r="J88" i="38"/>
  <c r="K88" i="38"/>
  <c r="L88" i="38"/>
  <c r="M88" i="38"/>
  <c r="O88" i="38"/>
  <c r="P88" i="38"/>
  <c r="Q88" i="38"/>
  <c r="R88" i="38"/>
  <c r="D89" i="38"/>
  <c r="E89" i="38"/>
  <c r="F89" i="38"/>
  <c r="G89" i="38"/>
  <c r="H89" i="38"/>
  <c r="I89" i="38"/>
  <c r="J89" i="38"/>
  <c r="K89" i="38"/>
  <c r="L89" i="38"/>
  <c r="M89" i="38"/>
  <c r="O89" i="38"/>
  <c r="P89" i="38"/>
  <c r="Q89" i="38"/>
  <c r="R89" i="38"/>
  <c r="D90" i="38"/>
  <c r="E90" i="38"/>
  <c r="F90" i="38"/>
  <c r="G90" i="38"/>
  <c r="H90" i="38"/>
  <c r="I90" i="38"/>
  <c r="J90" i="38"/>
  <c r="K90" i="38"/>
  <c r="L90" i="38"/>
  <c r="M90" i="38"/>
  <c r="O90" i="38"/>
  <c r="P90" i="38"/>
  <c r="Q90" i="38"/>
  <c r="R90" i="38"/>
  <c r="D91" i="38"/>
  <c r="E91" i="38"/>
  <c r="F91" i="38"/>
  <c r="G91" i="38"/>
  <c r="H91" i="38"/>
  <c r="J91" i="38"/>
  <c r="K91" i="38"/>
  <c r="L91" i="38"/>
  <c r="M91" i="38"/>
  <c r="O91" i="38"/>
  <c r="P91" i="38"/>
  <c r="Q91" i="38"/>
  <c r="R91" i="38"/>
  <c r="D92" i="38"/>
  <c r="E92" i="38"/>
  <c r="F92" i="38"/>
  <c r="G92" i="38"/>
  <c r="H92" i="38"/>
  <c r="J92" i="38"/>
  <c r="K92" i="38"/>
  <c r="L92" i="38"/>
  <c r="M92" i="38"/>
  <c r="O92" i="38"/>
  <c r="P92" i="38"/>
  <c r="Q92" i="38"/>
  <c r="R92" i="38"/>
  <c r="D93" i="38"/>
  <c r="E93" i="38"/>
  <c r="F93" i="38"/>
  <c r="G93" i="38"/>
  <c r="H93" i="38"/>
  <c r="J93" i="38"/>
  <c r="K93" i="38"/>
  <c r="L93" i="38"/>
  <c r="M93" i="38"/>
  <c r="O93" i="38"/>
  <c r="P93" i="38"/>
  <c r="Q93" i="38"/>
  <c r="R93" i="38"/>
  <c r="D95" i="38"/>
  <c r="E95" i="38"/>
  <c r="F95" i="38"/>
  <c r="G95" i="38"/>
  <c r="H95" i="38"/>
  <c r="J95" i="38"/>
  <c r="K95" i="38"/>
  <c r="L95" i="38"/>
  <c r="M95" i="38"/>
  <c r="O95" i="38"/>
  <c r="P95" i="38"/>
  <c r="Q95" i="38"/>
  <c r="R95" i="38"/>
  <c r="A96" i="38"/>
  <c r="D96" i="38"/>
  <c r="E96" i="38"/>
  <c r="G96" i="38"/>
  <c r="H96" i="38"/>
  <c r="J96" i="38"/>
  <c r="K96" i="38"/>
  <c r="L96" i="38"/>
  <c r="M96" i="38"/>
  <c r="O96" i="38"/>
  <c r="P96" i="38"/>
  <c r="Q96" i="38"/>
  <c r="R96" i="38"/>
  <c r="A97" i="38"/>
  <c r="A98" i="38" s="1"/>
  <c r="A99" i="38"/>
  <c r="A100" i="38" s="1"/>
  <c r="A101" i="38" s="1"/>
  <c r="A102" i="38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/>
  <c r="A114" i="38" s="1"/>
  <c r="A115" i="38" s="1"/>
  <c r="A116" i="38" s="1"/>
  <c r="A117" i="38" s="1"/>
  <c r="A118" i="38" s="1"/>
  <c r="A119" i="38" s="1"/>
  <c r="A120" i="38" s="1"/>
  <c r="A121" i="38" s="1"/>
  <c r="A122" i="38" s="1"/>
  <c r="C97" i="38"/>
  <c r="D97" i="38"/>
  <c r="E97" i="38"/>
  <c r="F97" i="38"/>
  <c r="G97" i="38"/>
  <c r="H97" i="38"/>
  <c r="I97" i="38"/>
  <c r="J97" i="38"/>
  <c r="K97" i="38"/>
  <c r="L97" i="38"/>
  <c r="M97" i="38"/>
  <c r="N97" i="38"/>
  <c r="O97" i="38"/>
  <c r="P97" i="38"/>
  <c r="Q97" i="38"/>
  <c r="R97" i="38"/>
  <c r="C98" i="38"/>
  <c r="D98" i="38"/>
  <c r="E98" i="38"/>
  <c r="F98" i="38"/>
  <c r="G98" i="38"/>
  <c r="H98" i="38"/>
  <c r="I98" i="38"/>
  <c r="J98" i="38"/>
  <c r="K98" i="38"/>
  <c r="L98" i="38"/>
  <c r="M98" i="38"/>
  <c r="N98" i="38"/>
  <c r="O98" i="38"/>
  <c r="P98" i="38"/>
  <c r="Q98" i="38"/>
  <c r="R98" i="38"/>
  <c r="C99" i="38"/>
  <c r="D99" i="38"/>
  <c r="E99" i="38"/>
  <c r="F99" i="38"/>
  <c r="G99" i="38"/>
  <c r="H99" i="38"/>
  <c r="I99" i="38"/>
  <c r="J99" i="38"/>
  <c r="K99" i="38"/>
  <c r="L99" i="38"/>
  <c r="M99" i="38"/>
  <c r="N99" i="38"/>
  <c r="O99" i="38"/>
  <c r="P99" i="38"/>
  <c r="Q99" i="38"/>
  <c r="R99" i="38"/>
  <c r="C100" i="38"/>
  <c r="D100" i="38"/>
  <c r="E100" i="38"/>
  <c r="F100" i="38"/>
  <c r="G100" i="38"/>
  <c r="H100" i="38"/>
  <c r="I100" i="38"/>
  <c r="J100" i="38"/>
  <c r="K100" i="38"/>
  <c r="L100" i="38"/>
  <c r="M100" i="38"/>
  <c r="N100" i="38"/>
  <c r="O100" i="38"/>
  <c r="P100" i="38"/>
  <c r="Q100" i="38"/>
  <c r="R100" i="38"/>
  <c r="C101" i="38"/>
  <c r="D101" i="38"/>
  <c r="E101" i="38"/>
  <c r="F101" i="38"/>
  <c r="G101" i="38"/>
  <c r="H101" i="38"/>
  <c r="I101" i="38"/>
  <c r="J101" i="38"/>
  <c r="K101" i="38"/>
  <c r="L101" i="38"/>
  <c r="M101" i="38"/>
  <c r="N101" i="38"/>
  <c r="O101" i="38"/>
  <c r="P101" i="38"/>
  <c r="Q101" i="38"/>
  <c r="R101" i="38"/>
  <c r="C102" i="38"/>
  <c r="D102" i="38"/>
  <c r="E102" i="38"/>
  <c r="F102" i="38"/>
  <c r="G102" i="38"/>
  <c r="H102" i="38"/>
  <c r="I102" i="38"/>
  <c r="J102" i="38"/>
  <c r="K102" i="38"/>
  <c r="L102" i="38"/>
  <c r="M102" i="38"/>
  <c r="N102" i="38"/>
  <c r="O102" i="38"/>
  <c r="P102" i="38"/>
  <c r="Q102" i="38"/>
  <c r="R102" i="38"/>
  <c r="C103" i="38"/>
  <c r="D103" i="38"/>
  <c r="E103" i="38"/>
  <c r="F103" i="38"/>
  <c r="G103" i="38"/>
  <c r="H103" i="38"/>
  <c r="I103" i="38"/>
  <c r="J103" i="38"/>
  <c r="K103" i="38"/>
  <c r="L103" i="38"/>
  <c r="M103" i="38"/>
  <c r="N103" i="38"/>
  <c r="O103" i="38"/>
  <c r="P103" i="38"/>
  <c r="Q103" i="38"/>
  <c r="R103" i="38"/>
  <c r="C104" i="38"/>
  <c r="D104" i="38"/>
  <c r="E104" i="38"/>
  <c r="F104" i="38"/>
  <c r="G104" i="38"/>
  <c r="H104" i="38"/>
  <c r="I104" i="38"/>
  <c r="J104" i="38"/>
  <c r="K104" i="38"/>
  <c r="L104" i="38"/>
  <c r="M104" i="38"/>
  <c r="N104" i="38"/>
  <c r="O104" i="38"/>
  <c r="P104" i="38"/>
  <c r="Q104" i="38"/>
  <c r="R104" i="38"/>
  <c r="C105" i="38"/>
  <c r="D105" i="38"/>
  <c r="E105" i="38"/>
  <c r="F105" i="38"/>
  <c r="G105" i="38"/>
  <c r="H105" i="38"/>
  <c r="I105" i="38"/>
  <c r="J105" i="38"/>
  <c r="K105" i="38"/>
  <c r="L105" i="38"/>
  <c r="M105" i="38"/>
  <c r="N105" i="38"/>
  <c r="O105" i="38"/>
  <c r="P105" i="38"/>
  <c r="Q105" i="38"/>
  <c r="R105" i="38"/>
  <c r="C106" i="38"/>
  <c r="D106" i="38"/>
  <c r="E106" i="38"/>
  <c r="F106" i="38"/>
  <c r="G106" i="38"/>
  <c r="H106" i="38"/>
  <c r="I106" i="38"/>
  <c r="J106" i="38"/>
  <c r="K106" i="38"/>
  <c r="L106" i="38"/>
  <c r="M106" i="38"/>
  <c r="N106" i="38"/>
  <c r="O106" i="38"/>
  <c r="P106" i="38"/>
  <c r="Q106" i="38"/>
  <c r="R106" i="38"/>
  <c r="C107" i="38"/>
  <c r="D107" i="38"/>
  <c r="E107" i="38"/>
  <c r="F107" i="38"/>
  <c r="G107" i="38"/>
  <c r="H107" i="38"/>
  <c r="I107" i="38"/>
  <c r="J107" i="38"/>
  <c r="K107" i="38"/>
  <c r="L107" i="38"/>
  <c r="M107" i="38"/>
  <c r="N107" i="38"/>
  <c r="O107" i="38"/>
  <c r="P107" i="38"/>
  <c r="Q107" i="38"/>
  <c r="R107" i="38"/>
  <c r="C108" i="38"/>
  <c r="D108" i="38"/>
  <c r="E108" i="38"/>
  <c r="F108" i="38"/>
  <c r="G108" i="38"/>
  <c r="H108" i="38"/>
  <c r="I108" i="38"/>
  <c r="J108" i="38"/>
  <c r="K108" i="38"/>
  <c r="L108" i="38"/>
  <c r="M108" i="38"/>
  <c r="N108" i="38"/>
  <c r="O108" i="38"/>
  <c r="P108" i="38"/>
  <c r="Q108" i="38"/>
  <c r="R108" i="38"/>
  <c r="C109" i="38"/>
  <c r="D109" i="38"/>
  <c r="E109" i="38"/>
  <c r="F109" i="38"/>
  <c r="G109" i="38"/>
  <c r="H109" i="38"/>
  <c r="I109" i="38"/>
  <c r="J109" i="38"/>
  <c r="K109" i="38"/>
  <c r="L109" i="38"/>
  <c r="M109" i="38"/>
  <c r="N109" i="38"/>
  <c r="O109" i="38"/>
  <c r="P109" i="38"/>
  <c r="Q109" i="38"/>
  <c r="R109" i="38"/>
  <c r="C110" i="38"/>
  <c r="D110" i="38"/>
  <c r="E110" i="38"/>
  <c r="F110" i="38"/>
  <c r="G110" i="38"/>
  <c r="H110" i="38"/>
  <c r="I110" i="38"/>
  <c r="J110" i="38"/>
  <c r="K110" i="38"/>
  <c r="L110" i="38"/>
  <c r="M110" i="38"/>
  <c r="N110" i="38"/>
  <c r="O110" i="38"/>
  <c r="P110" i="38"/>
  <c r="Q110" i="38"/>
  <c r="R110" i="38"/>
  <c r="C111" i="38"/>
  <c r="D111" i="38"/>
  <c r="E111" i="38"/>
  <c r="F111" i="38"/>
  <c r="G111" i="38"/>
  <c r="H111" i="38"/>
  <c r="I111" i="38"/>
  <c r="J111" i="38"/>
  <c r="K111" i="38"/>
  <c r="L111" i="38"/>
  <c r="M111" i="38"/>
  <c r="N111" i="38"/>
  <c r="O111" i="38"/>
  <c r="P111" i="38"/>
  <c r="Q111" i="38"/>
  <c r="R111" i="38"/>
  <c r="C112" i="38"/>
  <c r="D112" i="38"/>
  <c r="E112" i="38"/>
  <c r="F112" i="38"/>
  <c r="G112" i="38"/>
  <c r="H112" i="38"/>
  <c r="I112" i="38"/>
  <c r="J112" i="38"/>
  <c r="K112" i="38"/>
  <c r="L112" i="38"/>
  <c r="M112" i="38"/>
  <c r="N112" i="38"/>
  <c r="O112" i="38"/>
  <c r="P112" i="38"/>
  <c r="Q112" i="38"/>
  <c r="R112" i="38"/>
  <c r="C113" i="38"/>
  <c r="D113" i="38"/>
  <c r="E113" i="38"/>
  <c r="F113" i="38"/>
  <c r="G113" i="38"/>
  <c r="H113" i="38"/>
  <c r="I113" i="38"/>
  <c r="J113" i="38"/>
  <c r="K113" i="38"/>
  <c r="L113" i="38"/>
  <c r="M113" i="38"/>
  <c r="N113" i="38"/>
  <c r="O113" i="38"/>
  <c r="P113" i="38"/>
  <c r="Q113" i="38"/>
  <c r="R113" i="38"/>
  <c r="C114" i="38"/>
  <c r="D114" i="38"/>
  <c r="E114" i="38"/>
  <c r="F114" i="38"/>
  <c r="G114" i="38"/>
  <c r="H114" i="38"/>
  <c r="I114" i="38"/>
  <c r="J114" i="38"/>
  <c r="K114" i="38"/>
  <c r="L114" i="38"/>
  <c r="M114" i="38"/>
  <c r="N114" i="38"/>
  <c r="O114" i="38"/>
  <c r="P114" i="38"/>
  <c r="Q114" i="38"/>
  <c r="R114" i="38"/>
  <c r="C115" i="38"/>
  <c r="D115" i="38"/>
  <c r="E115" i="38"/>
  <c r="F115" i="38"/>
  <c r="G115" i="38"/>
  <c r="H115" i="38"/>
  <c r="I115" i="38"/>
  <c r="J115" i="38"/>
  <c r="K115" i="38"/>
  <c r="L115" i="38"/>
  <c r="M115" i="38"/>
  <c r="N115" i="38"/>
  <c r="O115" i="38"/>
  <c r="P115" i="38"/>
  <c r="Q115" i="38"/>
  <c r="R115" i="38"/>
  <c r="C116" i="38"/>
  <c r="D116" i="38"/>
  <c r="E116" i="38"/>
  <c r="F116" i="38"/>
  <c r="G116" i="38"/>
  <c r="H116" i="38"/>
  <c r="I116" i="38"/>
  <c r="J116" i="38"/>
  <c r="K116" i="38"/>
  <c r="L116" i="38"/>
  <c r="M116" i="38"/>
  <c r="N116" i="38"/>
  <c r="O116" i="38"/>
  <c r="P116" i="38"/>
  <c r="Q116" i="38"/>
  <c r="R116" i="38"/>
  <c r="C117" i="38"/>
  <c r="D117" i="38"/>
  <c r="E117" i="38"/>
  <c r="F117" i="38"/>
  <c r="G117" i="38"/>
  <c r="H117" i="38"/>
  <c r="I117" i="38"/>
  <c r="J117" i="38"/>
  <c r="K117" i="38"/>
  <c r="L117" i="38"/>
  <c r="M117" i="38"/>
  <c r="N117" i="38"/>
  <c r="O117" i="38"/>
  <c r="P117" i="38"/>
  <c r="Q117" i="38"/>
  <c r="R117" i="38"/>
  <c r="C118" i="38"/>
  <c r="D118" i="38"/>
  <c r="E118" i="38"/>
  <c r="F118" i="38"/>
  <c r="G118" i="38"/>
  <c r="H118" i="38"/>
  <c r="I118" i="38"/>
  <c r="J118" i="38"/>
  <c r="K118" i="38"/>
  <c r="L118" i="38"/>
  <c r="M118" i="38"/>
  <c r="N118" i="38"/>
  <c r="O118" i="38"/>
  <c r="P118" i="38"/>
  <c r="Q118" i="38"/>
  <c r="R118" i="38"/>
  <c r="C119" i="38"/>
  <c r="D119" i="38"/>
  <c r="E119" i="38"/>
  <c r="F119" i="38"/>
  <c r="G119" i="38"/>
  <c r="H119" i="38"/>
  <c r="I119" i="38"/>
  <c r="J119" i="38"/>
  <c r="K119" i="38"/>
  <c r="L119" i="38"/>
  <c r="M119" i="38"/>
  <c r="N119" i="38"/>
  <c r="O119" i="38"/>
  <c r="P119" i="38"/>
  <c r="Q119" i="38"/>
  <c r="R119" i="38"/>
  <c r="C120" i="38"/>
  <c r="D120" i="38"/>
  <c r="E120" i="38"/>
  <c r="F120" i="38"/>
  <c r="G120" i="38"/>
  <c r="H120" i="38"/>
  <c r="I120" i="38"/>
  <c r="J120" i="38"/>
  <c r="K120" i="38"/>
  <c r="L120" i="38"/>
  <c r="M120" i="38"/>
  <c r="N120" i="38"/>
  <c r="O120" i="38"/>
  <c r="P120" i="38"/>
  <c r="Q120" i="38"/>
  <c r="R120" i="38"/>
  <c r="C121" i="38"/>
  <c r="D121" i="38"/>
  <c r="E121" i="38"/>
  <c r="F121" i="38"/>
  <c r="G121" i="38"/>
  <c r="H121" i="38"/>
  <c r="I121" i="38"/>
  <c r="J121" i="38"/>
  <c r="K121" i="38"/>
  <c r="L121" i="38"/>
  <c r="M121" i="38"/>
  <c r="N121" i="38"/>
  <c r="O121" i="38"/>
  <c r="P121" i="38"/>
  <c r="Q121" i="38"/>
  <c r="R121" i="38"/>
  <c r="C122" i="38"/>
  <c r="D122" i="38"/>
  <c r="E122" i="38"/>
  <c r="F122" i="38"/>
  <c r="G122" i="38"/>
  <c r="H122" i="38"/>
  <c r="I122" i="38"/>
  <c r="J122" i="38"/>
  <c r="K122" i="38"/>
  <c r="L122" i="38"/>
  <c r="M122" i="38"/>
  <c r="N122" i="38"/>
  <c r="O122" i="38"/>
  <c r="P122" i="38"/>
  <c r="Q122" i="38"/>
  <c r="R122" i="38"/>
  <c r="C124" i="38"/>
  <c r="D124" i="38"/>
  <c r="E124" i="38"/>
  <c r="F124" i="38"/>
  <c r="G124" i="38"/>
  <c r="H124" i="38"/>
  <c r="I124" i="38"/>
  <c r="J124" i="38"/>
  <c r="K124" i="38"/>
  <c r="L124" i="38"/>
  <c r="M124" i="38"/>
  <c r="N124" i="38"/>
  <c r="O124" i="38"/>
  <c r="P124" i="38"/>
  <c r="Q124" i="38"/>
  <c r="R124" i="38"/>
  <c r="A125" i="38"/>
  <c r="C125" i="38"/>
  <c r="D125" i="38"/>
  <c r="E125" i="38"/>
  <c r="F125" i="38"/>
  <c r="G125" i="38"/>
  <c r="H125" i="38"/>
  <c r="J125" i="38"/>
  <c r="K125" i="38"/>
  <c r="L125" i="38"/>
  <c r="M125" i="38"/>
  <c r="O125" i="38"/>
  <c r="P125" i="38"/>
  <c r="Q125" i="38"/>
  <c r="R125" i="38"/>
  <c r="A126" i="38"/>
  <c r="A127" i="38"/>
  <c r="A128" i="38" s="1"/>
  <c r="A129" i="38" s="1"/>
  <c r="A130" i="38" s="1"/>
  <c r="A131" i="38" s="1"/>
  <c r="A132" i="38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A147" i="38" s="1"/>
  <c r="C126" i="38"/>
  <c r="D126" i="38"/>
  <c r="E126" i="38"/>
  <c r="F126" i="38"/>
  <c r="G126" i="38"/>
  <c r="H126" i="38"/>
  <c r="I126" i="38"/>
  <c r="J126" i="38"/>
  <c r="K126" i="38"/>
  <c r="L126" i="38"/>
  <c r="M126" i="38"/>
  <c r="O126" i="38"/>
  <c r="P126" i="38"/>
  <c r="Q126" i="38"/>
  <c r="R126" i="38"/>
  <c r="C127" i="38"/>
  <c r="D127" i="38"/>
  <c r="E127" i="38"/>
  <c r="F127" i="38"/>
  <c r="G127" i="38"/>
  <c r="H127" i="38"/>
  <c r="J127" i="38"/>
  <c r="K127" i="38"/>
  <c r="L127" i="38"/>
  <c r="M127" i="38"/>
  <c r="O127" i="38"/>
  <c r="P127" i="38"/>
  <c r="Q127" i="38"/>
  <c r="R127" i="38"/>
  <c r="C128" i="38"/>
  <c r="D128" i="38"/>
  <c r="E128" i="38"/>
  <c r="F128" i="38"/>
  <c r="G128" i="38"/>
  <c r="H128" i="38"/>
  <c r="J128" i="38"/>
  <c r="K128" i="38"/>
  <c r="L128" i="38"/>
  <c r="M128" i="38"/>
  <c r="O128" i="38"/>
  <c r="P128" i="38"/>
  <c r="Q128" i="38"/>
  <c r="R128" i="38"/>
  <c r="C129" i="38"/>
  <c r="D129" i="38"/>
  <c r="E129" i="38"/>
  <c r="F129" i="38"/>
  <c r="G129" i="38"/>
  <c r="H129" i="38"/>
  <c r="I129" i="38"/>
  <c r="J129" i="38"/>
  <c r="K129" i="38"/>
  <c r="L129" i="38"/>
  <c r="M129" i="38"/>
  <c r="O129" i="38"/>
  <c r="P129" i="38"/>
  <c r="Q129" i="38"/>
  <c r="R129" i="38"/>
  <c r="C130" i="38"/>
  <c r="D130" i="38"/>
  <c r="E130" i="38"/>
  <c r="F130" i="38"/>
  <c r="G130" i="38"/>
  <c r="H130" i="38"/>
  <c r="J130" i="38"/>
  <c r="K130" i="38"/>
  <c r="L130" i="38"/>
  <c r="M130" i="38"/>
  <c r="O130" i="38"/>
  <c r="P130" i="38"/>
  <c r="Q130" i="38"/>
  <c r="R130" i="38"/>
  <c r="C131" i="38"/>
  <c r="D131" i="38"/>
  <c r="E131" i="38"/>
  <c r="F131" i="38"/>
  <c r="G131" i="38"/>
  <c r="H131" i="38"/>
  <c r="I131" i="38"/>
  <c r="J131" i="38"/>
  <c r="K131" i="38"/>
  <c r="L131" i="38"/>
  <c r="M131" i="38"/>
  <c r="O131" i="38"/>
  <c r="P131" i="38"/>
  <c r="Q131" i="38"/>
  <c r="R131" i="38"/>
  <c r="C132" i="38"/>
  <c r="D132" i="38"/>
  <c r="E132" i="38"/>
  <c r="F132" i="38"/>
  <c r="G132" i="38"/>
  <c r="H132" i="38"/>
  <c r="J132" i="38"/>
  <c r="K132" i="38"/>
  <c r="L132" i="38"/>
  <c r="M132" i="38"/>
  <c r="O132" i="38"/>
  <c r="P132" i="38"/>
  <c r="Q132" i="38"/>
  <c r="R132" i="38"/>
  <c r="C133" i="38"/>
  <c r="D133" i="38"/>
  <c r="E133" i="38"/>
  <c r="F133" i="38"/>
  <c r="G133" i="38"/>
  <c r="H133" i="38"/>
  <c r="J133" i="38"/>
  <c r="K133" i="38"/>
  <c r="L133" i="38"/>
  <c r="M133" i="38"/>
  <c r="O133" i="38"/>
  <c r="P133" i="38"/>
  <c r="Q133" i="38"/>
  <c r="R133" i="38"/>
  <c r="C134" i="38"/>
  <c r="D134" i="38"/>
  <c r="E134" i="38"/>
  <c r="F134" i="38"/>
  <c r="G134" i="38"/>
  <c r="H134" i="38"/>
  <c r="J134" i="38"/>
  <c r="K134" i="38"/>
  <c r="L134" i="38"/>
  <c r="M134" i="38"/>
  <c r="O134" i="38"/>
  <c r="P134" i="38"/>
  <c r="Q134" i="38"/>
  <c r="R134" i="38"/>
  <c r="C135" i="38"/>
  <c r="D135" i="38"/>
  <c r="E135" i="38"/>
  <c r="F135" i="38"/>
  <c r="G135" i="38"/>
  <c r="H135" i="38"/>
  <c r="J135" i="38"/>
  <c r="K135" i="38"/>
  <c r="L135" i="38"/>
  <c r="M135" i="38"/>
  <c r="O135" i="38"/>
  <c r="P135" i="38"/>
  <c r="Q135" i="38"/>
  <c r="R135" i="38"/>
  <c r="C136" i="38"/>
  <c r="D136" i="38"/>
  <c r="E136" i="38"/>
  <c r="F136" i="38"/>
  <c r="G136" i="38"/>
  <c r="H136" i="38"/>
  <c r="J136" i="38"/>
  <c r="K136" i="38"/>
  <c r="L136" i="38"/>
  <c r="M136" i="38"/>
  <c r="O136" i="38"/>
  <c r="P136" i="38"/>
  <c r="Q136" i="38"/>
  <c r="R136" i="38"/>
  <c r="C137" i="38"/>
  <c r="D137" i="38"/>
  <c r="E137" i="38"/>
  <c r="F137" i="38"/>
  <c r="G137" i="38"/>
  <c r="H137" i="38"/>
  <c r="J137" i="38"/>
  <c r="K137" i="38"/>
  <c r="L137" i="38"/>
  <c r="M137" i="38"/>
  <c r="O137" i="38"/>
  <c r="P137" i="38"/>
  <c r="Q137" i="38"/>
  <c r="R137" i="38"/>
  <c r="C138" i="38"/>
  <c r="D138" i="38"/>
  <c r="E138" i="38"/>
  <c r="F138" i="38"/>
  <c r="G138" i="38"/>
  <c r="H138" i="38"/>
  <c r="J138" i="38"/>
  <c r="K138" i="38"/>
  <c r="L138" i="38"/>
  <c r="M138" i="38"/>
  <c r="O138" i="38"/>
  <c r="P138" i="38"/>
  <c r="Q138" i="38"/>
  <c r="R138" i="38"/>
  <c r="C139" i="38"/>
  <c r="D139" i="38"/>
  <c r="E139" i="38"/>
  <c r="F139" i="38"/>
  <c r="G139" i="38"/>
  <c r="H139" i="38"/>
  <c r="J139" i="38"/>
  <c r="K139" i="38"/>
  <c r="L139" i="38"/>
  <c r="M139" i="38"/>
  <c r="O139" i="38"/>
  <c r="P139" i="38"/>
  <c r="Q139" i="38"/>
  <c r="R139" i="38"/>
  <c r="C140" i="38"/>
  <c r="D140" i="38"/>
  <c r="E140" i="38"/>
  <c r="F140" i="38"/>
  <c r="G140" i="38"/>
  <c r="H140" i="38"/>
  <c r="J140" i="38"/>
  <c r="K140" i="38"/>
  <c r="L140" i="38"/>
  <c r="M140" i="38"/>
  <c r="O140" i="38"/>
  <c r="P140" i="38"/>
  <c r="Q140" i="38"/>
  <c r="R140" i="38"/>
  <c r="C141" i="38"/>
  <c r="D141" i="38"/>
  <c r="E141" i="38"/>
  <c r="F141" i="38"/>
  <c r="G141" i="38"/>
  <c r="H141" i="38"/>
  <c r="J141" i="38"/>
  <c r="K141" i="38"/>
  <c r="L141" i="38"/>
  <c r="M141" i="38"/>
  <c r="O141" i="38"/>
  <c r="P141" i="38"/>
  <c r="Q141" i="38"/>
  <c r="R141" i="38"/>
  <c r="C142" i="38"/>
  <c r="D142" i="38"/>
  <c r="E142" i="38"/>
  <c r="F142" i="38"/>
  <c r="G142" i="38"/>
  <c r="H142" i="38"/>
  <c r="I142" i="38"/>
  <c r="J142" i="38"/>
  <c r="K142" i="38"/>
  <c r="L142" i="38"/>
  <c r="M142" i="38"/>
  <c r="O142" i="38"/>
  <c r="P142" i="38"/>
  <c r="Q142" i="38"/>
  <c r="R142" i="38"/>
  <c r="C143" i="38"/>
  <c r="D143" i="38"/>
  <c r="E143" i="38"/>
  <c r="F143" i="38"/>
  <c r="G143" i="38"/>
  <c r="H143" i="38"/>
  <c r="J143" i="38"/>
  <c r="K143" i="38"/>
  <c r="L143" i="38"/>
  <c r="M143" i="38"/>
  <c r="O143" i="38"/>
  <c r="P143" i="38"/>
  <c r="Q143" i="38"/>
  <c r="R143" i="38"/>
  <c r="C144" i="38"/>
  <c r="D144" i="38"/>
  <c r="E144" i="38"/>
  <c r="F144" i="38"/>
  <c r="G144" i="38"/>
  <c r="H144" i="38"/>
  <c r="J144" i="38"/>
  <c r="K144" i="38"/>
  <c r="L144" i="38"/>
  <c r="M144" i="38"/>
  <c r="O144" i="38"/>
  <c r="P144" i="38"/>
  <c r="Q144" i="38"/>
  <c r="R144" i="38"/>
  <c r="C145" i="38"/>
  <c r="D145" i="38"/>
  <c r="E145" i="38"/>
  <c r="F145" i="38"/>
  <c r="G145" i="38"/>
  <c r="H145" i="38"/>
  <c r="I145" i="38"/>
  <c r="J145" i="38"/>
  <c r="K145" i="38"/>
  <c r="L145" i="38"/>
  <c r="M145" i="38"/>
  <c r="O145" i="38"/>
  <c r="P145" i="38"/>
  <c r="Q145" i="38"/>
  <c r="R145" i="38"/>
  <c r="C147" i="38"/>
  <c r="D147" i="38"/>
  <c r="E147" i="38"/>
  <c r="F147" i="38"/>
  <c r="G147" i="38"/>
  <c r="H147" i="38"/>
  <c r="J147" i="38"/>
  <c r="K147" i="38"/>
  <c r="L147" i="38"/>
  <c r="M147" i="38"/>
  <c r="O147" i="38"/>
  <c r="P147" i="38"/>
  <c r="Q147" i="38"/>
  <c r="R147" i="38"/>
  <c r="C8" i="37"/>
  <c r="D8" i="37"/>
  <c r="E8" i="37"/>
  <c r="F8" i="37"/>
  <c r="G8" i="37"/>
  <c r="H8" i="37"/>
  <c r="I8" i="37"/>
  <c r="J8" i="37"/>
  <c r="K8" i="37"/>
  <c r="L8" i="37"/>
  <c r="M8" i="37"/>
  <c r="N8" i="37"/>
  <c r="O8" i="37"/>
  <c r="P8" i="37"/>
  <c r="Q8" i="37"/>
  <c r="R8" i="37"/>
  <c r="S8" i="37"/>
  <c r="A9" i="37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C9" i="37"/>
  <c r="D9" i="37"/>
  <c r="E9" i="37"/>
  <c r="F9" i="37"/>
  <c r="G9" i="37"/>
  <c r="H9" i="37"/>
  <c r="I9" i="37"/>
  <c r="J9" i="37"/>
  <c r="K9" i="37"/>
  <c r="L9" i="37"/>
  <c r="M9" i="37"/>
  <c r="N9" i="37"/>
  <c r="O9" i="37"/>
  <c r="P9" i="37"/>
  <c r="Q9" i="37"/>
  <c r="R9" i="37"/>
  <c r="S9" i="37"/>
  <c r="C10" i="37"/>
  <c r="D10" i="37"/>
  <c r="E10" i="37"/>
  <c r="F10" i="37"/>
  <c r="G10" i="37"/>
  <c r="H10" i="37"/>
  <c r="I10" i="37"/>
  <c r="J10" i="37"/>
  <c r="K10" i="37"/>
  <c r="L10" i="37"/>
  <c r="M10" i="37"/>
  <c r="N10" i="37"/>
  <c r="O10" i="37"/>
  <c r="P10" i="37"/>
  <c r="Q10" i="37"/>
  <c r="R10" i="37"/>
  <c r="S10" i="37"/>
  <c r="C11" i="37"/>
  <c r="D11" i="37"/>
  <c r="E11" i="37"/>
  <c r="F11" i="37"/>
  <c r="G11" i="37"/>
  <c r="H11" i="37"/>
  <c r="I11" i="37"/>
  <c r="J11" i="37"/>
  <c r="K11" i="37"/>
  <c r="L11" i="37"/>
  <c r="M11" i="37"/>
  <c r="N11" i="37"/>
  <c r="O11" i="37"/>
  <c r="P11" i="37"/>
  <c r="Q11" i="37"/>
  <c r="R11" i="37"/>
  <c r="S11" i="37"/>
  <c r="I12" i="37"/>
  <c r="Q12" i="37"/>
  <c r="C13" i="37"/>
  <c r="D13" i="37"/>
  <c r="E13" i="37"/>
  <c r="F13" i="37"/>
  <c r="G13" i="37"/>
  <c r="H13" i="37"/>
  <c r="I13" i="37"/>
  <c r="J13" i="37"/>
  <c r="K13" i="37"/>
  <c r="L13" i="37"/>
  <c r="M13" i="37"/>
  <c r="N13" i="37"/>
  <c r="O13" i="37"/>
  <c r="P13" i="37"/>
  <c r="Q13" i="37"/>
  <c r="R13" i="37"/>
  <c r="S13" i="37"/>
  <c r="C14" i="37"/>
  <c r="D14" i="37"/>
  <c r="E14" i="37"/>
  <c r="F14" i="37"/>
  <c r="G14" i="37"/>
  <c r="H14" i="37"/>
  <c r="I14" i="37"/>
  <c r="J14" i="37"/>
  <c r="K14" i="37"/>
  <c r="L14" i="37"/>
  <c r="M14" i="37"/>
  <c r="N14" i="37"/>
  <c r="O14" i="37"/>
  <c r="P14" i="37"/>
  <c r="Q14" i="37"/>
  <c r="R14" i="37"/>
  <c r="S14" i="37"/>
  <c r="C15" i="37"/>
  <c r="D15" i="37"/>
  <c r="E15" i="37"/>
  <c r="F15" i="37"/>
  <c r="G15" i="37"/>
  <c r="H15" i="37"/>
  <c r="I15" i="37"/>
  <c r="J15" i="37"/>
  <c r="K15" i="37"/>
  <c r="L15" i="37"/>
  <c r="M15" i="37"/>
  <c r="N15" i="37"/>
  <c r="O15" i="37"/>
  <c r="P15" i="37"/>
  <c r="Q15" i="37"/>
  <c r="R15" i="37"/>
  <c r="S15" i="37"/>
  <c r="C16" i="37"/>
  <c r="D16" i="37"/>
  <c r="E16" i="37"/>
  <c r="F16" i="37"/>
  <c r="G16" i="37"/>
  <c r="H16" i="37"/>
  <c r="I16" i="37"/>
  <c r="J16" i="37"/>
  <c r="K16" i="37"/>
  <c r="L16" i="37"/>
  <c r="M16" i="37"/>
  <c r="N16" i="37"/>
  <c r="O16" i="37"/>
  <c r="P16" i="37"/>
  <c r="Q16" i="37"/>
  <c r="R16" i="37"/>
  <c r="S16" i="37"/>
  <c r="D17" i="37"/>
  <c r="F17" i="37"/>
  <c r="C18" i="37"/>
  <c r="D18" i="37"/>
  <c r="E18" i="37"/>
  <c r="F18" i="37"/>
  <c r="G18" i="37"/>
  <c r="H18" i="37"/>
  <c r="I18" i="37"/>
  <c r="J18" i="37"/>
  <c r="K18" i="37"/>
  <c r="L18" i="37"/>
  <c r="M18" i="37"/>
  <c r="N18" i="37"/>
  <c r="O18" i="37"/>
  <c r="P18" i="37"/>
  <c r="Q18" i="37"/>
  <c r="R18" i="37"/>
  <c r="S18" i="37"/>
  <c r="D19" i="37"/>
  <c r="G19" i="37"/>
  <c r="R19" i="37"/>
  <c r="I20" i="37"/>
  <c r="Q20" i="37"/>
  <c r="D21" i="37"/>
  <c r="C22" i="37"/>
  <c r="D22" i="37"/>
  <c r="E22" i="37"/>
  <c r="F22" i="37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C23" i="37"/>
  <c r="D23" i="37"/>
  <c r="E23" i="37"/>
  <c r="F23" i="37"/>
  <c r="G23" i="37"/>
  <c r="H23" i="37"/>
  <c r="I23" i="37"/>
  <c r="J23" i="37"/>
  <c r="K23" i="37"/>
  <c r="L23" i="37"/>
  <c r="M23" i="37"/>
  <c r="N23" i="37"/>
  <c r="O23" i="37"/>
  <c r="P23" i="37"/>
  <c r="Q23" i="37"/>
  <c r="R23" i="37"/>
  <c r="S23" i="37"/>
  <c r="C24" i="37"/>
  <c r="D24" i="37"/>
  <c r="E24" i="37"/>
  <c r="F24" i="37"/>
  <c r="G24" i="37"/>
  <c r="H24" i="37"/>
  <c r="I24" i="37"/>
  <c r="J24" i="37"/>
  <c r="K24" i="37"/>
  <c r="L24" i="37"/>
  <c r="M24" i="37"/>
  <c r="N24" i="37"/>
  <c r="O24" i="37"/>
  <c r="P24" i="37"/>
  <c r="Q24" i="37"/>
  <c r="R24" i="37"/>
  <c r="S24" i="37"/>
  <c r="C25" i="37"/>
  <c r="D25" i="37"/>
  <c r="E25" i="37"/>
  <c r="F25" i="37"/>
  <c r="G25" i="37"/>
  <c r="H25" i="37"/>
  <c r="I25" i="37"/>
  <c r="J25" i="37"/>
  <c r="K25" i="37"/>
  <c r="L25" i="37"/>
  <c r="M25" i="37"/>
  <c r="N25" i="37"/>
  <c r="O25" i="37"/>
  <c r="P25" i="37"/>
  <c r="Q25" i="37"/>
  <c r="R25" i="37"/>
  <c r="S25" i="37"/>
  <c r="C26" i="37"/>
  <c r="D26" i="37"/>
  <c r="E26" i="37"/>
  <c r="F26" i="37"/>
  <c r="G26" i="37"/>
  <c r="H26" i="37"/>
  <c r="I26" i="37"/>
  <c r="J26" i="37"/>
  <c r="K26" i="37"/>
  <c r="L26" i="37"/>
  <c r="M26" i="37"/>
  <c r="N26" i="37"/>
  <c r="O26" i="37"/>
  <c r="P26" i="37"/>
  <c r="Q26" i="37"/>
  <c r="R26" i="37"/>
  <c r="S26" i="37"/>
  <c r="C27" i="37"/>
  <c r="D27" i="37"/>
  <c r="E27" i="37"/>
  <c r="F27" i="37"/>
  <c r="G27" i="37"/>
  <c r="H27" i="37"/>
  <c r="I27" i="37"/>
  <c r="J27" i="37"/>
  <c r="K27" i="37"/>
  <c r="L27" i="37"/>
  <c r="M27" i="37"/>
  <c r="N27" i="37"/>
  <c r="O27" i="37"/>
  <c r="P27" i="37"/>
  <c r="Q27" i="37"/>
  <c r="R27" i="37"/>
  <c r="S27" i="37"/>
  <c r="I28" i="37"/>
  <c r="Q28" i="37"/>
  <c r="C29" i="37"/>
  <c r="D29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C30" i="37"/>
  <c r="D30" i="37"/>
  <c r="E30" i="37"/>
  <c r="F30" i="37"/>
  <c r="G30" i="37"/>
  <c r="H30" i="37"/>
  <c r="I30" i="37"/>
  <c r="J30" i="37"/>
  <c r="K30" i="37"/>
  <c r="L30" i="37"/>
  <c r="M30" i="37"/>
  <c r="N30" i="37"/>
  <c r="O30" i="37"/>
  <c r="P30" i="37"/>
  <c r="Q30" i="37"/>
  <c r="R30" i="37"/>
  <c r="S30" i="37"/>
  <c r="D31" i="37"/>
  <c r="F31" i="37"/>
  <c r="I31" i="37"/>
  <c r="S31" i="37"/>
  <c r="C32" i="37"/>
  <c r="D32" i="37"/>
  <c r="E32" i="37"/>
  <c r="F32" i="37"/>
  <c r="G32" i="37"/>
  <c r="H32" i="37"/>
  <c r="I32" i="37"/>
  <c r="J32" i="37"/>
  <c r="K32" i="37"/>
  <c r="L32" i="37"/>
  <c r="M32" i="37"/>
  <c r="N32" i="37"/>
  <c r="O32" i="37"/>
  <c r="P32" i="37"/>
  <c r="Q32" i="37"/>
  <c r="R32" i="37"/>
  <c r="S32" i="37"/>
  <c r="Q33" i="37"/>
  <c r="C34" i="37"/>
  <c r="D34" i="37"/>
  <c r="E34" i="37"/>
  <c r="F34" i="37"/>
  <c r="G34" i="37"/>
  <c r="H34" i="37"/>
  <c r="I34" i="37"/>
  <c r="J34" i="37"/>
  <c r="K34" i="37"/>
  <c r="L34" i="37"/>
  <c r="M34" i="37"/>
  <c r="N34" i="37"/>
  <c r="O34" i="37"/>
  <c r="P34" i="37"/>
  <c r="Q34" i="37"/>
  <c r="R34" i="37"/>
  <c r="S34" i="37"/>
  <c r="C35" i="37"/>
  <c r="D35" i="37"/>
  <c r="E35" i="37"/>
  <c r="F35" i="37"/>
  <c r="G35" i="37"/>
  <c r="H35" i="37"/>
  <c r="I35" i="37"/>
  <c r="J35" i="37"/>
  <c r="K35" i="37"/>
  <c r="L35" i="37"/>
  <c r="M35" i="37"/>
  <c r="N35" i="37"/>
  <c r="O35" i="37"/>
  <c r="P35" i="37"/>
  <c r="Q35" i="37"/>
  <c r="R35" i="37"/>
  <c r="S35" i="37"/>
  <c r="Q37" i="37"/>
  <c r="A38" i="37"/>
  <c r="C38" i="37"/>
  <c r="D38" i="37"/>
  <c r="E38" i="37"/>
  <c r="F38" i="37"/>
  <c r="G38" i="37"/>
  <c r="H38" i="37"/>
  <c r="I38" i="37"/>
  <c r="J38" i="37"/>
  <c r="K38" i="37"/>
  <c r="L38" i="37"/>
  <c r="M38" i="37"/>
  <c r="N38" i="37"/>
  <c r="O38" i="37"/>
  <c r="P38" i="37"/>
  <c r="Q38" i="37"/>
  <c r="R38" i="37"/>
  <c r="S38" i="37"/>
  <c r="A39" i="37"/>
  <c r="A40" i="37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61" i="37" s="1"/>
  <c r="A62" i="37" s="1"/>
  <c r="A63" i="37" s="1"/>
  <c r="A64" i="37" s="1"/>
  <c r="C39" i="37"/>
  <c r="D39" i="37"/>
  <c r="E39" i="37"/>
  <c r="F39" i="37"/>
  <c r="G39" i="37"/>
  <c r="H39" i="37"/>
  <c r="I39" i="37"/>
  <c r="J39" i="37"/>
  <c r="K39" i="37"/>
  <c r="L39" i="37"/>
  <c r="M39" i="37"/>
  <c r="N39" i="37"/>
  <c r="O39" i="37"/>
  <c r="P39" i="37"/>
  <c r="Q39" i="37"/>
  <c r="R39" i="37"/>
  <c r="S39" i="37"/>
  <c r="C40" i="37"/>
  <c r="D40" i="37"/>
  <c r="E40" i="37"/>
  <c r="F40" i="37"/>
  <c r="G40" i="37"/>
  <c r="H40" i="37"/>
  <c r="I40" i="37"/>
  <c r="J40" i="37"/>
  <c r="K40" i="37"/>
  <c r="L40" i="37"/>
  <c r="M40" i="37"/>
  <c r="N40" i="37"/>
  <c r="O40" i="37"/>
  <c r="P40" i="37"/>
  <c r="Q40" i="37"/>
  <c r="R40" i="37"/>
  <c r="S40" i="37"/>
  <c r="D41" i="37"/>
  <c r="N41" i="37"/>
  <c r="O41" i="37"/>
  <c r="Q41" i="37"/>
  <c r="C42" i="37"/>
  <c r="D42" i="37"/>
  <c r="E42" i="37"/>
  <c r="F42" i="37"/>
  <c r="G42" i="37"/>
  <c r="H42" i="37"/>
  <c r="I42" i="37"/>
  <c r="J42" i="37"/>
  <c r="K42" i="37"/>
  <c r="L42" i="37"/>
  <c r="M42" i="37"/>
  <c r="N42" i="37"/>
  <c r="O42" i="37"/>
  <c r="P42" i="37"/>
  <c r="Q42" i="37"/>
  <c r="R42" i="37"/>
  <c r="S42" i="37"/>
  <c r="C43" i="37"/>
  <c r="D43" i="37"/>
  <c r="E43" i="37"/>
  <c r="F43" i="37"/>
  <c r="G43" i="37"/>
  <c r="H43" i="37"/>
  <c r="I43" i="37"/>
  <c r="J43" i="37"/>
  <c r="K43" i="37"/>
  <c r="L43" i="37"/>
  <c r="M43" i="37"/>
  <c r="N43" i="37"/>
  <c r="O43" i="37"/>
  <c r="P43" i="37"/>
  <c r="Q43" i="37"/>
  <c r="R43" i="37"/>
  <c r="S43" i="37"/>
  <c r="C44" i="37"/>
  <c r="D44" i="37"/>
  <c r="E44" i="37"/>
  <c r="F44" i="37"/>
  <c r="G44" i="37"/>
  <c r="H44" i="37"/>
  <c r="I44" i="37"/>
  <c r="J44" i="37"/>
  <c r="K44" i="37"/>
  <c r="L44" i="37"/>
  <c r="M44" i="37"/>
  <c r="N44" i="37"/>
  <c r="O44" i="37"/>
  <c r="P44" i="37"/>
  <c r="Q44" i="37"/>
  <c r="R44" i="37"/>
  <c r="S44" i="37"/>
  <c r="C45" i="37"/>
  <c r="D45" i="37"/>
  <c r="E45" i="37"/>
  <c r="F45" i="37"/>
  <c r="G45" i="37"/>
  <c r="H45" i="37"/>
  <c r="I45" i="37"/>
  <c r="J45" i="37"/>
  <c r="K45" i="37"/>
  <c r="L45" i="37"/>
  <c r="M45" i="37"/>
  <c r="N45" i="37"/>
  <c r="O45" i="37"/>
  <c r="P45" i="37"/>
  <c r="Q45" i="37"/>
  <c r="R45" i="37"/>
  <c r="S45" i="37"/>
  <c r="C46" i="37"/>
  <c r="D46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C47" i="37"/>
  <c r="D47" i="37"/>
  <c r="E47" i="37"/>
  <c r="F47" i="37"/>
  <c r="G47" i="37"/>
  <c r="H47" i="37"/>
  <c r="I47" i="37"/>
  <c r="J47" i="37"/>
  <c r="K47" i="37"/>
  <c r="L47" i="37"/>
  <c r="M47" i="37"/>
  <c r="N47" i="37"/>
  <c r="O47" i="37"/>
  <c r="P47" i="37"/>
  <c r="Q47" i="37"/>
  <c r="R47" i="37"/>
  <c r="S47" i="37"/>
  <c r="C48" i="37"/>
  <c r="D48" i="37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C49" i="37"/>
  <c r="D49" i="37"/>
  <c r="E49" i="37"/>
  <c r="F49" i="37"/>
  <c r="G49" i="37"/>
  <c r="H49" i="37"/>
  <c r="I49" i="37"/>
  <c r="J49" i="37"/>
  <c r="K49" i="37"/>
  <c r="L49" i="37"/>
  <c r="M49" i="37"/>
  <c r="N49" i="37"/>
  <c r="O49" i="37"/>
  <c r="P49" i="37"/>
  <c r="Q49" i="37"/>
  <c r="R49" i="37"/>
  <c r="S49" i="37"/>
  <c r="C50" i="37"/>
  <c r="D50" i="37"/>
  <c r="E50" i="37"/>
  <c r="F50" i="37"/>
  <c r="G50" i="37"/>
  <c r="H50" i="37"/>
  <c r="I50" i="37"/>
  <c r="J50" i="37"/>
  <c r="K50" i="37"/>
  <c r="L50" i="37"/>
  <c r="M50" i="37"/>
  <c r="N50" i="37"/>
  <c r="O50" i="37"/>
  <c r="P50" i="37"/>
  <c r="Q50" i="37"/>
  <c r="R50" i="37"/>
  <c r="S50" i="37"/>
  <c r="C51" i="37"/>
  <c r="D51" i="37"/>
  <c r="E51" i="37"/>
  <c r="F51" i="37"/>
  <c r="G51" i="37"/>
  <c r="H51" i="37"/>
  <c r="I51" i="37"/>
  <c r="J51" i="37"/>
  <c r="K51" i="37"/>
  <c r="L51" i="37"/>
  <c r="M51" i="37"/>
  <c r="N51" i="37"/>
  <c r="O51" i="37"/>
  <c r="P51" i="37"/>
  <c r="Q51" i="37"/>
  <c r="R51" i="37"/>
  <c r="S51" i="37"/>
  <c r="D52" i="37"/>
  <c r="S52" i="37"/>
  <c r="C53" i="37"/>
  <c r="D53" i="37"/>
  <c r="E53" i="37"/>
  <c r="F53" i="37"/>
  <c r="G53" i="37"/>
  <c r="H53" i="37"/>
  <c r="I53" i="37"/>
  <c r="J53" i="37"/>
  <c r="K53" i="37"/>
  <c r="L53" i="37"/>
  <c r="M53" i="37"/>
  <c r="N53" i="37"/>
  <c r="O53" i="37"/>
  <c r="P53" i="37"/>
  <c r="Q53" i="37"/>
  <c r="R53" i="37"/>
  <c r="S53" i="37"/>
  <c r="D54" i="37"/>
  <c r="G54" i="37"/>
  <c r="Q54" i="37"/>
  <c r="R54" i="37"/>
  <c r="C55" i="37"/>
  <c r="D55" i="37"/>
  <c r="E55" i="37"/>
  <c r="F55" i="37"/>
  <c r="G55" i="37"/>
  <c r="H55" i="37"/>
  <c r="I55" i="37"/>
  <c r="J55" i="37"/>
  <c r="K55" i="37"/>
  <c r="L55" i="37"/>
  <c r="M55" i="37"/>
  <c r="N55" i="37"/>
  <c r="O55" i="37"/>
  <c r="P55" i="37"/>
  <c r="Q55" i="37"/>
  <c r="R55" i="37"/>
  <c r="S55" i="37"/>
  <c r="C56" i="37"/>
  <c r="D56" i="37"/>
  <c r="E56" i="37"/>
  <c r="F56" i="37"/>
  <c r="G56" i="37"/>
  <c r="H56" i="37"/>
  <c r="I56" i="37"/>
  <c r="J56" i="37"/>
  <c r="K56" i="37"/>
  <c r="L56" i="37"/>
  <c r="M56" i="37"/>
  <c r="N56" i="37"/>
  <c r="O56" i="37"/>
  <c r="P56" i="37"/>
  <c r="Q56" i="37"/>
  <c r="R56" i="37"/>
  <c r="S56" i="37"/>
  <c r="D57" i="37"/>
  <c r="N57" i="37"/>
  <c r="O57" i="37"/>
  <c r="Q57" i="37"/>
  <c r="C58" i="37"/>
  <c r="D58" i="37"/>
  <c r="E58" i="37"/>
  <c r="F58" i="37"/>
  <c r="G58" i="37"/>
  <c r="H58" i="37"/>
  <c r="I58" i="37"/>
  <c r="J58" i="37"/>
  <c r="K58" i="37"/>
  <c r="L58" i="37"/>
  <c r="M58" i="37"/>
  <c r="N58" i="37"/>
  <c r="O58" i="37"/>
  <c r="P58" i="37"/>
  <c r="Q58" i="37"/>
  <c r="R58" i="37"/>
  <c r="S58" i="37"/>
  <c r="C59" i="37"/>
  <c r="D59" i="37"/>
  <c r="E59" i="37"/>
  <c r="F59" i="37"/>
  <c r="G59" i="37"/>
  <c r="H59" i="37"/>
  <c r="I59" i="37"/>
  <c r="J59" i="37"/>
  <c r="K59" i="37"/>
  <c r="L59" i="37"/>
  <c r="M59" i="37"/>
  <c r="N59" i="37"/>
  <c r="O59" i="37"/>
  <c r="P59" i="37"/>
  <c r="Q59" i="37"/>
  <c r="R59" i="37"/>
  <c r="S59" i="37"/>
  <c r="C60" i="37"/>
  <c r="D60" i="37"/>
  <c r="E60" i="37"/>
  <c r="F60" i="37"/>
  <c r="G60" i="37"/>
  <c r="H60" i="37"/>
  <c r="I60" i="37"/>
  <c r="J60" i="37"/>
  <c r="K60" i="37"/>
  <c r="L60" i="37"/>
  <c r="M60" i="37"/>
  <c r="N60" i="37"/>
  <c r="O60" i="37"/>
  <c r="P60" i="37"/>
  <c r="Q60" i="37"/>
  <c r="R60" i="37"/>
  <c r="S60" i="37"/>
  <c r="C61" i="37"/>
  <c r="D61" i="37"/>
  <c r="E61" i="37"/>
  <c r="F61" i="37"/>
  <c r="G61" i="37"/>
  <c r="H61" i="37"/>
  <c r="I61" i="37"/>
  <c r="J61" i="37"/>
  <c r="K61" i="37"/>
  <c r="L61" i="37"/>
  <c r="M61" i="37"/>
  <c r="N61" i="37"/>
  <c r="O61" i="37"/>
  <c r="P61" i="37"/>
  <c r="Q61" i="37"/>
  <c r="R61" i="37"/>
  <c r="S61" i="37"/>
  <c r="C62" i="37"/>
  <c r="D62" i="37"/>
  <c r="E62" i="37"/>
  <c r="F62" i="37"/>
  <c r="G62" i="37"/>
  <c r="H62" i="37"/>
  <c r="I62" i="37"/>
  <c r="J62" i="37"/>
  <c r="K62" i="37"/>
  <c r="L62" i="37"/>
  <c r="M62" i="37"/>
  <c r="N62" i="37"/>
  <c r="O62" i="37"/>
  <c r="P62" i="37"/>
  <c r="Q62" i="37"/>
  <c r="R62" i="37"/>
  <c r="S62" i="37"/>
  <c r="C63" i="37"/>
  <c r="D63" i="37"/>
  <c r="E63" i="37"/>
  <c r="F63" i="37"/>
  <c r="G63" i="37"/>
  <c r="H63" i="37"/>
  <c r="I63" i="37"/>
  <c r="J63" i="37"/>
  <c r="K63" i="37"/>
  <c r="L63" i="37"/>
  <c r="M63" i="37"/>
  <c r="N63" i="37"/>
  <c r="O63" i="37"/>
  <c r="P63" i="37"/>
  <c r="Q63" i="37"/>
  <c r="R63" i="37"/>
  <c r="S63" i="37"/>
  <c r="C64" i="37"/>
  <c r="D64" i="37"/>
  <c r="E64" i="37"/>
  <c r="F64" i="37"/>
  <c r="G64" i="37"/>
  <c r="H64" i="37"/>
  <c r="I64" i="37"/>
  <c r="J64" i="37"/>
  <c r="K64" i="37"/>
  <c r="L64" i="37"/>
  <c r="M64" i="37"/>
  <c r="N64" i="37"/>
  <c r="O64" i="37"/>
  <c r="P64" i="37"/>
  <c r="Q64" i="37"/>
  <c r="R64" i="37"/>
  <c r="S64" i="37"/>
  <c r="C66" i="37"/>
  <c r="D66" i="37"/>
  <c r="E66" i="37"/>
  <c r="F66" i="37"/>
  <c r="G66" i="37"/>
  <c r="H66" i="37"/>
  <c r="I66" i="37"/>
  <c r="J66" i="37"/>
  <c r="K66" i="37"/>
  <c r="L66" i="37"/>
  <c r="M66" i="37"/>
  <c r="N66" i="37"/>
  <c r="O66" i="37"/>
  <c r="P66" i="37"/>
  <c r="Q66" i="37"/>
  <c r="R66" i="37"/>
  <c r="S66" i="37"/>
  <c r="A67" i="37"/>
  <c r="A68" i="37" s="1"/>
  <c r="A69" i="37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A83" i="37" s="1"/>
  <c r="A84" i="37" s="1"/>
  <c r="A85" i="37" s="1"/>
  <c r="A86" i="37" s="1"/>
  <c r="A87" i="37" s="1"/>
  <c r="A88" i="37" s="1"/>
  <c r="A89" i="37" s="1"/>
  <c r="A90" i="37" s="1"/>
  <c r="A91" i="37" s="1"/>
  <c r="A92" i="37" s="1"/>
  <c r="A93" i="37" s="1"/>
  <c r="J67" i="37"/>
  <c r="K67" i="37"/>
  <c r="M67" i="37"/>
  <c r="P67" i="37"/>
  <c r="C68" i="37"/>
  <c r="D68" i="37"/>
  <c r="E68" i="37"/>
  <c r="F68" i="37"/>
  <c r="G68" i="37"/>
  <c r="H68" i="37"/>
  <c r="I68" i="37"/>
  <c r="J68" i="37"/>
  <c r="K68" i="37"/>
  <c r="L68" i="37"/>
  <c r="M68" i="37"/>
  <c r="N68" i="37"/>
  <c r="O68" i="37"/>
  <c r="P68" i="37"/>
  <c r="Q68" i="37"/>
  <c r="R68" i="37"/>
  <c r="S68" i="37"/>
  <c r="C69" i="37"/>
  <c r="D69" i="37"/>
  <c r="E69" i="37"/>
  <c r="F69" i="37"/>
  <c r="G69" i="37"/>
  <c r="H69" i="37"/>
  <c r="I69" i="37"/>
  <c r="J69" i="37"/>
  <c r="K69" i="37"/>
  <c r="L69" i="37"/>
  <c r="M69" i="37"/>
  <c r="N69" i="37"/>
  <c r="O69" i="37"/>
  <c r="P69" i="37"/>
  <c r="Q69" i="37"/>
  <c r="R69" i="37"/>
  <c r="S69" i="37"/>
  <c r="C70" i="37"/>
  <c r="D70" i="37"/>
  <c r="E70" i="37"/>
  <c r="F70" i="37"/>
  <c r="G70" i="37"/>
  <c r="H70" i="37"/>
  <c r="I70" i="37"/>
  <c r="J70" i="37"/>
  <c r="K70" i="37"/>
  <c r="L70" i="37"/>
  <c r="M70" i="37"/>
  <c r="N70" i="37"/>
  <c r="O70" i="37"/>
  <c r="P70" i="37"/>
  <c r="Q70" i="37"/>
  <c r="R70" i="37"/>
  <c r="S70" i="37"/>
  <c r="C71" i="37"/>
  <c r="D71" i="37"/>
  <c r="E71" i="37"/>
  <c r="F71" i="37"/>
  <c r="G71" i="37"/>
  <c r="H71" i="37"/>
  <c r="I71" i="37"/>
  <c r="J71" i="37"/>
  <c r="K71" i="37"/>
  <c r="L71" i="37"/>
  <c r="M71" i="37"/>
  <c r="N71" i="37"/>
  <c r="O71" i="37"/>
  <c r="P71" i="37"/>
  <c r="Q71" i="37"/>
  <c r="R71" i="37"/>
  <c r="S71" i="37"/>
  <c r="C72" i="37"/>
  <c r="D72" i="37"/>
  <c r="E72" i="37"/>
  <c r="F72" i="37"/>
  <c r="G72" i="37"/>
  <c r="H72" i="37"/>
  <c r="I72" i="37"/>
  <c r="J72" i="37"/>
  <c r="K72" i="37"/>
  <c r="L72" i="37"/>
  <c r="M72" i="37"/>
  <c r="N72" i="37"/>
  <c r="O72" i="37"/>
  <c r="P72" i="37"/>
  <c r="Q72" i="37"/>
  <c r="R72" i="37"/>
  <c r="S72" i="37"/>
  <c r="C73" i="37"/>
  <c r="D73" i="37"/>
  <c r="E73" i="37"/>
  <c r="F73" i="37"/>
  <c r="G73" i="37"/>
  <c r="H73" i="37"/>
  <c r="I73" i="37"/>
  <c r="J73" i="37"/>
  <c r="K73" i="37"/>
  <c r="L73" i="37"/>
  <c r="M73" i="37"/>
  <c r="N73" i="37"/>
  <c r="O73" i="37"/>
  <c r="P73" i="37"/>
  <c r="Q73" i="37"/>
  <c r="R73" i="37"/>
  <c r="S73" i="37"/>
  <c r="D74" i="37"/>
  <c r="F74" i="37"/>
  <c r="C75" i="37"/>
  <c r="D75" i="37"/>
  <c r="E75" i="37"/>
  <c r="F75" i="37"/>
  <c r="G75" i="37"/>
  <c r="H75" i="37"/>
  <c r="I75" i="37"/>
  <c r="J75" i="37"/>
  <c r="K75" i="37"/>
  <c r="L75" i="37"/>
  <c r="M75" i="37"/>
  <c r="N75" i="37"/>
  <c r="O75" i="37"/>
  <c r="P75" i="37"/>
  <c r="Q75" i="37"/>
  <c r="R75" i="37"/>
  <c r="S75" i="37"/>
  <c r="D76" i="37"/>
  <c r="G76" i="37"/>
  <c r="Q76" i="37"/>
  <c r="R76" i="37"/>
  <c r="C77" i="37"/>
  <c r="D77" i="37"/>
  <c r="E77" i="37"/>
  <c r="F77" i="37"/>
  <c r="G77" i="37"/>
  <c r="H77" i="37"/>
  <c r="I77" i="37"/>
  <c r="J77" i="37"/>
  <c r="K77" i="37"/>
  <c r="L77" i="37"/>
  <c r="M77" i="37"/>
  <c r="N77" i="37"/>
  <c r="O77" i="37"/>
  <c r="P77" i="37"/>
  <c r="Q77" i="37"/>
  <c r="R77" i="37"/>
  <c r="S77" i="37"/>
  <c r="C78" i="37"/>
  <c r="D78" i="37"/>
  <c r="E78" i="37"/>
  <c r="F78" i="37"/>
  <c r="G78" i="37"/>
  <c r="H78" i="37"/>
  <c r="I78" i="37"/>
  <c r="J78" i="37"/>
  <c r="K78" i="37"/>
  <c r="L78" i="37"/>
  <c r="M78" i="37"/>
  <c r="N78" i="37"/>
  <c r="O78" i="37"/>
  <c r="P78" i="37"/>
  <c r="Q78" i="37"/>
  <c r="R78" i="37"/>
  <c r="S78" i="37"/>
  <c r="D79" i="37"/>
  <c r="N79" i="37"/>
  <c r="O79" i="37"/>
  <c r="Q79" i="37"/>
  <c r="C80" i="37"/>
  <c r="D80" i="37"/>
  <c r="E80" i="37"/>
  <c r="F80" i="37"/>
  <c r="G80" i="37"/>
  <c r="H80" i="37"/>
  <c r="I80" i="37"/>
  <c r="J80" i="37"/>
  <c r="K80" i="37"/>
  <c r="L80" i="37"/>
  <c r="M80" i="37"/>
  <c r="N80" i="37"/>
  <c r="O80" i="37"/>
  <c r="P80" i="37"/>
  <c r="Q80" i="37"/>
  <c r="R80" i="37"/>
  <c r="S80" i="37"/>
  <c r="C81" i="37"/>
  <c r="D81" i="37"/>
  <c r="E81" i="37"/>
  <c r="F81" i="37"/>
  <c r="G81" i="37"/>
  <c r="H81" i="37"/>
  <c r="I81" i="37"/>
  <c r="J81" i="37"/>
  <c r="K81" i="37"/>
  <c r="L81" i="37"/>
  <c r="M81" i="37"/>
  <c r="N81" i="37"/>
  <c r="O81" i="37"/>
  <c r="P81" i="37"/>
  <c r="Q81" i="37"/>
  <c r="R81" i="37"/>
  <c r="S81" i="37"/>
  <c r="C82" i="37"/>
  <c r="D82" i="37"/>
  <c r="E82" i="37"/>
  <c r="F82" i="37"/>
  <c r="G82" i="37"/>
  <c r="H82" i="37"/>
  <c r="I82" i="37"/>
  <c r="J82" i="37"/>
  <c r="K82" i="37"/>
  <c r="L82" i="37"/>
  <c r="M82" i="37"/>
  <c r="N82" i="37"/>
  <c r="O82" i="37"/>
  <c r="P82" i="37"/>
  <c r="Q82" i="37"/>
  <c r="R82" i="37"/>
  <c r="S82" i="37"/>
  <c r="C83" i="37"/>
  <c r="D83" i="37"/>
  <c r="E83" i="37"/>
  <c r="F83" i="37"/>
  <c r="G83" i="37"/>
  <c r="H83" i="37"/>
  <c r="I83" i="37"/>
  <c r="J83" i="37"/>
  <c r="K83" i="37"/>
  <c r="L83" i="37"/>
  <c r="M83" i="37"/>
  <c r="N83" i="37"/>
  <c r="O83" i="37"/>
  <c r="P83" i="37"/>
  <c r="Q83" i="37"/>
  <c r="R83" i="37"/>
  <c r="S83" i="37"/>
  <c r="C84" i="37"/>
  <c r="D84" i="37"/>
  <c r="E84" i="37"/>
  <c r="F84" i="37"/>
  <c r="G84" i="37"/>
  <c r="H84" i="37"/>
  <c r="I84" i="37"/>
  <c r="J84" i="37"/>
  <c r="K84" i="37"/>
  <c r="L84" i="37"/>
  <c r="M84" i="37"/>
  <c r="N84" i="37"/>
  <c r="O84" i="37"/>
  <c r="P84" i="37"/>
  <c r="Q84" i="37"/>
  <c r="R84" i="37"/>
  <c r="S84" i="37"/>
  <c r="C85" i="37"/>
  <c r="D85" i="37"/>
  <c r="E85" i="37"/>
  <c r="F85" i="37"/>
  <c r="G85" i="37"/>
  <c r="H85" i="37"/>
  <c r="I85" i="37"/>
  <c r="J85" i="37"/>
  <c r="K85" i="37"/>
  <c r="L85" i="37"/>
  <c r="M85" i="37"/>
  <c r="N85" i="37"/>
  <c r="O85" i="37"/>
  <c r="P85" i="37"/>
  <c r="Q85" i="37"/>
  <c r="R85" i="37"/>
  <c r="S85" i="37"/>
  <c r="C86" i="37"/>
  <c r="D86" i="37"/>
  <c r="E86" i="37"/>
  <c r="F86" i="37"/>
  <c r="G86" i="37"/>
  <c r="H86" i="37"/>
  <c r="I86" i="37"/>
  <c r="J86" i="37"/>
  <c r="K86" i="37"/>
  <c r="L86" i="37"/>
  <c r="M86" i="37"/>
  <c r="N86" i="37"/>
  <c r="O86" i="37"/>
  <c r="P86" i="37"/>
  <c r="Q86" i="37"/>
  <c r="R86" i="37"/>
  <c r="S86" i="37"/>
  <c r="C87" i="37"/>
  <c r="D87" i="37"/>
  <c r="E87" i="37"/>
  <c r="F87" i="37"/>
  <c r="G87" i="37"/>
  <c r="H87" i="37"/>
  <c r="I87" i="37"/>
  <c r="J87" i="37"/>
  <c r="K87" i="37"/>
  <c r="L87" i="37"/>
  <c r="M87" i="37"/>
  <c r="N87" i="37"/>
  <c r="O87" i="37"/>
  <c r="P87" i="37"/>
  <c r="Q87" i="37"/>
  <c r="R87" i="37"/>
  <c r="S87" i="37"/>
  <c r="C88" i="37"/>
  <c r="D88" i="37"/>
  <c r="E88" i="37"/>
  <c r="F88" i="37"/>
  <c r="G88" i="37"/>
  <c r="H88" i="37"/>
  <c r="I88" i="37"/>
  <c r="J88" i="37"/>
  <c r="K88" i="37"/>
  <c r="L88" i="37"/>
  <c r="M88" i="37"/>
  <c r="N88" i="37"/>
  <c r="O88" i="37"/>
  <c r="P88" i="37"/>
  <c r="Q88" i="37"/>
  <c r="R88" i="37"/>
  <c r="S88" i="37"/>
  <c r="C89" i="37"/>
  <c r="D89" i="37"/>
  <c r="E89" i="37"/>
  <c r="F89" i="37"/>
  <c r="G89" i="37"/>
  <c r="H89" i="37"/>
  <c r="I89" i="37"/>
  <c r="J89" i="37"/>
  <c r="K89" i="37"/>
  <c r="L89" i="37"/>
  <c r="M89" i="37"/>
  <c r="N89" i="37"/>
  <c r="O89" i="37"/>
  <c r="P89" i="37"/>
  <c r="Q89" i="37"/>
  <c r="R89" i="37"/>
  <c r="S89" i="37"/>
  <c r="C90" i="37"/>
  <c r="S90" i="37"/>
  <c r="C91" i="37"/>
  <c r="D91" i="37"/>
  <c r="E91" i="37"/>
  <c r="F91" i="37"/>
  <c r="G91" i="37"/>
  <c r="H91" i="37"/>
  <c r="I91" i="37"/>
  <c r="J91" i="37"/>
  <c r="K91" i="37"/>
  <c r="L91" i="37"/>
  <c r="M91" i="37"/>
  <c r="N91" i="37"/>
  <c r="O91" i="37"/>
  <c r="P91" i="37"/>
  <c r="Q91" i="37"/>
  <c r="R91" i="37"/>
  <c r="S91" i="37"/>
  <c r="D92" i="37"/>
  <c r="G92" i="37"/>
  <c r="Q92" i="37"/>
  <c r="R92" i="37"/>
  <c r="C93" i="37"/>
  <c r="D93" i="37"/>
  <c r="E93" i="37"/>
  <c r="F93" i="37"/>
  <c r="G93" i="37"/>
  <c r="H93" i="37"/>
  <c r="I93" i="37"/>
  <c r="J93" i="37"/>
  <c r="K93" i="37"/>
  <c r="L93" i="37"/>
  <c r="M93" i="37"/>
  <c r="N93" i="37"/>
  <c r="O93" i="37"/>
  <c r="P93" i="37"/>
  <c r="Q93" i="37"/>
  <c r="R93" i="37"/>
  <c r="S93" i="37"/>
  <c r="C95" i="37"/>
  <c r="D95" i="37"/>
  <c r="E95" i="37"/>
  <c r="F95" i="37"/>
  <c r="G95" i="37"/>
  <c r="H95" i="37"/>
  <c r="I95" i="37"/>
  <c r="J95" i="37"/>
  <c r="K95" i="37"/>
  <c r="L95" i="37"/>
  <c r="M95" i="37"/>
  <c r="N95" i="37"/>
  <c r="O95" i="37"/>
  <c r="P95" i="37"/>
  <c r="Q95" i="37"/>
  <c r="R95" i="37"/>
  <c r="S95" i="37"/>
  <c r="A96" i="37"/>
  <c r="A97" i="37"/>
  <c r="A98" i="37" s="1"/>
  <c r="A99" i="37" s="1"/>
  <c r="A100" i="37" s="1"/>
  <c r="A101" i="37" s="1"/>
  <c r="A102" i="37" s="1"/>
  <c r="A103" i="37" s="1"/>
  <c r="A104" i="37" s="1"/>
  <c r="A105" i="37" s="1"/>
  <c r="A106" i="37" s="1"/>
  <c r="A107" i="37" s="1"/>
  <c r="A108" i="37" s="1"/>
  <c r="A109" i="37" s="1"/>
  <c r="A110" i="37" s="1"/>
  <c r="A111" i="37" s="1"/>
  <c r="A112" i="37" s="1"/>
  <c r="A113" i="37" s="1"/>
  <c r="A114" i="37" s="1"/>
  <c r="A115" i="37" s="1"/>
  <c r="A116" i="37" s="1"/>
  <c r="A117" i="37" s="1"/>
  <c r="A118" i="37" s="1"/>
  <c r="A119" i="37" s="1"/>
  <c r="A120" i="37" s="1"/>
  <c r="A121" i="37" s="1"/>
  <c r="A122" i="37" s="1"/>
  <c r="C96" i="37"/>
  <c r="D96" i="37"/>
  <c r="F96" i="37"/>
  <c r="I96" i="37"/>
  <c r="S96" i="37"/>
  <c r="C97" i="37"/>
  <c r="D97" i="37"/>
  <c r="E97" i="37"/>
  <c r="F97" i="37"/>
  <c r="G97" i="37"/>
  <c r="H97" i="37"/>
  <c r="I97" i="37"/>
  <c r="J97" i="37"/>
  <c r="K97" i="37"/>
  <c r="L97" i="37"/>
  <c r="M97" i="37"/>
  <c r="N97" i="37"/>
  <c r="O97" i="37"/>
  <c r="P97" i="37"/>
  <c r="Q97" i="37"/>
  <c r="R97" i="37"/>
  <c r="S97" i="37"/>
  <c r="D98" i="37"/>
  <c r="G98" i="37"/>
  <c r="Q98" i="37"/>
  <c r="R98" i="37"/>
  <c r="C99" i="37"/>
  <c r="D99" i="37"/>
  <c r="E99" i="37"/>
  <c r="F99" i="37"/>
  <c r="G99" i="37"/>
  <c r="H99" i="37"/>
  <c r="I99" i="37"/>
  <c r="J99" i="37"/>
  <c r="K99" i="37"/>
  <c r="L99" i="37"/>
  <c r="M99" i="37"/>
  <c r="N99" i="37"/>
  <c r="O99" i="37"/>
  <c r="P99" i="37"/>
  <c r="Q99" i="37"/>
  <c r="R99" i="37"/>
  <c r="S99" i="37"/>
  <c r="C100" i="37"/>
  <c r="D100" i="37"/>
  <c r="E100" i="37"/>
  <c r="F100" i="37"/>
  <c r="G100" i="37"/>
  <c r="H100" i="37"/>
  <c r="I100" i="37"/>
  <c r="J100" i="37"/>
  <c r="K100" i="37"/>
  <c r="L100" i="37"/>
  <c r="M100" i="37"/>
  <c r="N100" i="37"/>
  <c r="O100" i="37"/>
  <c r="P100" i="37"/>
  <c r="Q100" i="37"/>
  <c r="R100" i="37"/>
  <c r="S100" i="37"/>
  <c r="D101" i="37"/>
  <c r="N101" i="37"/>
  <c r="O101" i="37"/>
  <c r="Q101" i="37"/>
  <c r="C102" i="37"/>
  <c r="D102" i="37"/>
  <c r="E102" i="37"/>
  <c r="F102" i="37"/>
  <c r="G102" i="37"/>
  <c r="H102" i="37"/>
  <c r="I102" i="37"/>
  <c r="J102" i="37"/>
  <c r="K102" i="37"/>
  <c r="L102" i="37"/>
  <c r="M102" i="37"/>
  <c r="N102" i="37"/>
  <c r="O102" i="37"/>
  <c r="P102" i="37"/>
  <c r="Q102" i="37"/>
  <c r="R102" i="37"/>
  <c r="S102" i="37"/>
  <c r="C103" i="37"/>
  <c r="D103" i="37"/>
  <c r="E103" i="37"/>
  <c r="F103" i="37"/>
  <c r="G103" i="37"/>
  <c r="H103" i="37"/>
  <c r="I103" i="37"/>
  <c r="J103" i="37"/>
  <c r="K103" i="37"/>
  <c r="L103" i="37"/>
  <c r="M103" i="37"/>
  <c r="N103" i="37"/>
  <c r="O103" i="37"/>
  <c r="P103" i="37"/>
  <c r="Q103" i="37"/>
  <c r="R103" i="37"/>
  <c r="S103" i="37"/>
  <c r="C104" i="37"/>
  <c r="D104" i="37"/>
  <c r="E104" i="37"/>
  <c r="F104" i="37"/>
  <c r="G104" i="37"/>
  <c r="H104" i="37"/>
  <c r="I104" i="37"/>
  <c r="J104" i="37"/>
  <c r="K104" i="37"/>
  <c r="L104" i="37"/>
  <c r="M104" i="37"/>
  <c r="N104" i="37"/>
  <c r="O104" i="37"/>
  <c r="P104" i="37"/>
  <c r="Q104" i="37"/>
  <c r="R104" i="37"/>
  <c r="S104" i="37"/>
  <c r="C105" i="37"/>
  <c r="D105" i="37"/>
  <c r="E105" i="37"/>
  <c r="F105" i="37"/>
  <c r="G105" i="37"/>
  <c r="H105" i="37"/>
  <c r="I105" i="37"/>
  <c r="J105" i="37"/>
  <c r="K105" i="37"/>
  <c r="L105" i="37"/>
  <c r="M105" i="37"/>
  <c r="N105" i="37"/>
  <c r="O105" i="37"/>
  <c r="P105" i="37"/>
  <c r="Q105" i="37"/>
  <c r="R105" i="37"/>
  <c r="S105" i="37"/>
  <c r="C106" i="37"/>
  <c r="D106" i="37"/>
  <c r="E106" i="37"/>
  <c r="F106" i="37"/>
  <c r="G106" i="37"/>
  <c r="H106" i="37"/>
  <c r="I106" i="37"/>
  <c r="J106" i="37"/>
  <c r="K106" i="37"/>
  <c r="L106" i="37"/>
  <c r="M106" i="37"/>
  <c r="N106" i="37"/>
  <c r="O106" i="37"/>
  <c r="P106" i="37"/>
  <c r="Q106" i="37"/>
  <c r="R106" i="37"/>
  <c r="S106" i="37"/>
  <c r="C107" i="37"/>
  <c r="D107" i="37"/>
  <c r="E107" i="37"/>
  <c r="F107" i="37"/>
  <c r="G107" i="37"/>
  <c r="H107" i="37"/>
  <c r="I107" i="37"/>
  <c r="J107" i="37"/>
  <c r="K107" i="37"/>
  <c r="L107" i="37"/>
  <c r="M107" i="37"/>
  <c r="N107" i="37"/>
  <c r="O107" i="37"/>
  <c r="P107" i="37"/>
  <c r="Q107" i="37"/>
  <c r="R107" i="37"/>
  <c r="S107" i="37"/>
  <c r="C108" i="37"/>
  <c r="D108" i="37"/>
  <c r="E108" i="37"/>
  <c r="F108" i="37"/>
  <c r="G108" i="37"/>
  <c r="H108" i="37"/>
  <c r="I108" i="37"/>
  <c r="J108" i="37"/>
  <c r="K108" i="37"/>
  <c r="L108" i="37"/>
  <c r="M108" i="37"/>
  <c r="N108" i="37"/>
  <c r="O108" i="37"/>
  <c r="P108" i="37"/>
  <c r="Q108" i="37"/>
  <c r="R108" i="37"/>
  <c r="S108" i="37"/>
  <c r="C109" i="37"/>
  <c r="D109" i="37"/>
  <c r="E109" i="37"/>
  <c r="F109" i="37"/>
  <c r="G109" i="37"/>
  <c r="H109" i="37"/>
  <c r="I109" i="37"/>
  <c r="J109" i="37"/>
  <c r="K109" i="37"/>
  <c r="L109" i="37"/>
  <c r="M109" i="37"/>
  <c r="N109" i="37"/>
  <c r="O109" i="37"/>
  <c r="P109" i="37"/>
  <c r="Q109" i="37"/>
  <c r="R109" i="37"/>
  <c r="S109" i="37"/>
  <c r="C110" i="37"/>
  <c r="D110" i="37"/>
  <c r="E110" i="37"/>
  <c r="F110" i="37"/>
  <c r="G110" i="37"/>
  <c r="H110" i="37"/>
  <c r="I110" i="37"/>
  <c r="J110" i="37"/>
  <c r="K110" i="37"/>
  <c r="L110" i="37"/>
  <c r="M110" i="37"/>
  <c r="N110" i="37"/>
  <c r="O110" i="37"/>
  <c r="P110" i="37"/>
  <c r="Q110" i="37"/>
  <c r="R110" i="37"/>
  <c r="S110" i="37"/>
  <c r="C111" i="37"/>
  <c r="D111" i="37"/>
  <c r="E111" i="37"/>
  <c r="F111" i="37"/>
  <c r="G111" i="37"/>
  <c r="H111" i="37"/>
  <c r="I111" i="37"/>
  <c r="J111" i="37"/>
  <c r="K111" i="37"/>
  <c r="L111" i="37"/>
  <c r="M111" i="37"/>
  <c r="N111" i="37"/>
  <c r="O111" i="37"/>
  <c r="P111" i="37"/>
  <c r="Q111" i="37"/>
  <c r="R111" i="37"/>
  <c r="S111" i="37"/>
  <c r="C112" i="37"/>
  <c r="D112" i="37"/>
  <c r="F112" i="37"/>
  <c r="I112" i="37"/>
  <c r="S112" i="37"/>
  <c r="C113" i="37"/>
  <c r="D113" i="37"/>
  <c r="E113" i="37"/>
  <c r="F113" i="37"/>
  <c r="G113" i="37"/>
  <c r="H113" i="37"/>
  <c r="I113" i="37"/>
  <c r="J113" i="37"/>
  <c r="K113" i="37"/>
  <c r="L113" i="37"/>
  <c r="M113" i="37"/>
  <c r="N113" i="37"/>
  <c r="O113" i="37"/>
  <c r="P113" i="37"/>
  <c r="Q113" i="37"/>
  <c r="R113" i="37"/>
  <c r="S113" i="37"/>
  <c r="D114" i="37"/>
  <c r="G114" i="37"/>
  <c r="Q114" i="37"/>
  <c r="R114" i="37"/>
  <c r="C115" i="37"/>
  <c r="D115" i="37"/>
  <c r="E115" i="37"/>
  <c r="F115" i="37"/>
  <c r="G115" i="37"/>
  <c r="H115" i="37"/>
  <c r="I115" i="37"/>
  <c r="J115" i="37"/>
  <c r="K115" i="37"/>
  <c r="L115" i="37"/>
  <c r="M115" i="37"/>
  <c r="N115" i="37"/>
  <c r="O115" i="37"/>
  <c r="P115" i="37"/>
  <c r="Q115" i="37"/>
  <c r="R115" i="37"/>
  <c r="S115" i="37"/>
  <c r="C116" i="37"/>
  <c r="D116" i="37"/>
  <c r="E116" i="37"/>
  <c r="F116" i="37"/>
  <c r="G116" i="37"/>
  <c r="H116" i="37"/>
  <c r="I116" i="37"/>
  <c r="J116" i="37"/>
  <c r="K116" i="37"/>
  <c r="L116" i="37"/>
  <c r="M116" i="37"/>
  <c r="N116" i="37"/>
  <c r="O116" i="37"/>
  <c r="P116" i="37"/>
  <c r="Q116" i="37"/>
  <c r="R116" i="37"/>
  <c r="S116" i="37"/>
  <c r="D117" i="37"/>
  <c r="N117" i="37"/>
  <c r="O117" i="37"/>
  <c r="Q117" i="37"/>
  <c r="C118" i="37"/>
  <c r="D118" i="37"/>
  <c r="E118" i="37"/>
  <c r="F118" i="37"/>
  <c r="G118" i="37"/>
  <c r="H118" i="37"/>
  <c r="I118" i="37"/>
  <c r="J118" i="37"/>
  <c r="K118" i="37"/>
  <c r="L118" i="37"/>
  <c r="M118" i="37"/>
  <c r="N118" i="37"/>
  <c r="O118" i="37"/>
  <c r="P118" i="37"/>
  <c r="Q118" i="37"/>
  <c r="R118" i="37"/>
  <c r="S118" i="37"/>
  <c r="C119" i="37"/>
  <c r="D119" i="37"/>
  <c r="E119" i="37"/>
  <c r="F119" i="37"/>
  <c r="G119" i="37"/>
  <c r="H119" i="37"/>
  <c r="I119" i="37"/>
  <c r="J119" i="37"/>
  <c r="K119" i="37"/>
  <c r="L119" i="37"/>
  <c r="M119" i="37"/>
  <c r="N119" i="37"/>
  <c r="O119" i="37"/>
  <c r="P119" i="37"/>
  <c r="Q119" i="37"/>
  <c r="R119" i="37"/>
  <c r="S119" i="37"/>
  <c r="C120" i="37"/>
  <c r="D120" i="37"/>
  <c r="E120" i="37"/>
  <c r="F120" i="37"/>
  <c r="G120" i="37"/>
  <c r="H120" i="37"/>
  <c r="I120" i="37"/>
  <c r="J120" i="37"/>
  <c r="K120" i="37"/>
  <c r="L120" i="37"/>
  <c r="M120" i="37"/>
  <c r="N120" i="37"/>
  <c r="O120" i="37"/>
  <c r="P120" i="37"/>
  <c r="Q120" i="37"/>
  <c r="R120" i="37"/>
  <c r="S120" i="37"/>
  <c r="C121" i="37"/>
  <c r="D121" i="37"/>
  <c r="E121" i="37"/>
  <c r="F121" i="37"/>
  <c r="G121" i="37"/>
  <c r="H121" i="37"/>
  <c r="I121" i="37"/>
  <c r="J121" i="37"/>
  <c r="K121" i="37"/>
  <c r="L121" i="37"/>
  <c r="M121" i="37"/>
  <c r="N121" i="37"/>
  <c r="O121" i="37"/>
  <c r="P121" i="37"/>
  <c r="Q121" i="37"/>
  <c r="R121" i="37"/>
  <c r="S121" i="37"/>
  <c r="C122" i="37"/>
  <c r="D122" i="37"/>
  <c r="E122" i="37"/>
  <c r="F122" i="37"/>
  <c r="G122" i="37"/>
  <c r="H122" i="37"/>
  <c r="I122" i="37"/>
  <c r="J122" i="37"/>
  <c r="K122" i="37"/>
  <c r="L122" i="37"/>
  <c r="M122" i="37"/>
  <c r="N122" i="37"/>
  <c r="O122" i="37"/>
  <c r="P122" i="37"/>
  <c r="Q122" i="37"/>
  <c r="R122" i="37"/>
  <c r="S122" i="37"/>
  <c r="C124" i="37"/>
  <c r="D124" i="37"/>
  <c r="E124" i="37"/>
  <c r="F124" i="37"/>
  <c r="G124" i="37"/>
  <c r="H124" i="37"/>
  <c r="I124" i="37"/>
  <c r="J124" i="37"/>
  <c r="K124" i="37"/>
  <c r="L124" i="37"/>
  <c r="M124" i="37"/>
  <c r="N124" i="37"/>
  <c r="O124" i="37"/>
  <c r="P124" i="37"/>
  <c r="Q124" i="37"/>
  <c r="R124" i="37"/>
  <c r="S124" i="37"/>
  <c r="A125" i="37"/>
  <c r="A126" i="37" s="1"/>
  <c r="A127" i="37" s="1"/>
  <c r="A128" i="37" s="1"/>
  <c r="A129" i="37"/>
  <c r="A130" i="37"/>
  <c r="A131" i="37" s="1"/>
  <c r="A132" i="37" s="1"/>
  <c r="A133" i="37" s="1"/>
  <c r="A134" i="37" s="1"/>
  <c r="A135" i="37" s="1"/>
  <c r="A136" i="37" s="1"/>
  <c r="A137" i="37" s="1"/>
  <c r="A138" i="37" s="1"/>
  <c r="A139" i="37" s="1"/>
  <c r="A140" i="37" s="1"/>
  <c r="A141" i="37" s="1"/>
  <c r="A142" i="37" s="1"/>
  <c r="A143" i="37" s="1"/>
  <c r="A144" i="37" s="1"/>
  <c r="A145" i="37" s="1"/>
  <c r="C125" i="37"/>
  <c r="D125" i="37"/>
  <c r="E125" i="37"/>
  <c r="F125" i="37"/>
  <c r="G125" i="37"/>
  <c r="H125" i="37"/>
  <c r="I125" i="37"/>
  <c r="J125" i="37"/>
  <c r="K125" i="37"/>
  <c r="L125" i="37"/>
  <c r="M125" i="37"/>
  <c r="N125" i="37"/>
  <c r="O125" i="37"/>
  <c r="P125" i="37"/>
  <c r="Q125" i="37"/>
  <c r="R125" i="37"/>
  <c r="S125" i="37"/>
  <c r="R126" i="37"/>
  <c r="C127" i="37"/>
  <c r="D127" i="37"/>
  <c r="E127" i="37"/>
  <c r="F127" i="37"/>
  <c r="G127" i="37"/>
  <c r="H127" i="37"/>
  <c r="I127" i="37"/>
  <c r="J127" i="37"/>
  <c r="K127" i="37"/>
  <c r="L127" i="37"/>
  <c r="M127" i="37"/>
  <c r="N127" i="37"/>
  <c r="O127" i="37"/>
  <c r="P127" i="37"/>
  <c r="Q127" i="37"/>
  <c r="R127" i="37"/>
  <c r="S127" i="37"/>
  <c r="C128" i="37"/>
  <c r="D128" i="37"/>
  <c r="E128" i="37"/>
  <c r="F128" i="37"/>
  <c r="G128" i="37"/>
  <c r="H128" i="37"/>
  <c r="I128" i="37"/>
  <c r="J128" i="37"/>
  <c r="K128" i="37"/>
  <c r="L128" i="37"/>
  <c r="M128" i="37"/>
  <c r="N128" i="37"/>
  <c r="O128" i="37"/>
  <c r="P128" i="37"/>
  <c r="Q128" i="37"/>
  <c r="R128" i="37"/>
  <c r="S128" i="37"/>
  <c r="D129" i="37"/>
  <c r="N129" i="37"/>
  <c r="C130" i="37"/>
  <c r="D130" i="37"/>
  <c r="E130" i="37"/>
  <c r="F130" i="37"/>
  <c r="G130" i="37"/>
  <c r="H130" i="37"/>
  <c r="I130" i="37"/>
  <c r="J130" i="37"/>
  <c r="K130" i="37"/>
  <c r="L130" i="37"/>
  <c r="M130" i="37"/>
  <c r="N130" i="37"/>
  <c r="O130" i="37"/>
  <c r="P130" i="37"/>
  <c r="Q130" i="37"/>
  <c r="R130" i="37"/>
  <c r="S130" i="37"/>
  <c r="C131" i="37"/>
  <c r="D131" i="37"/>
  <c r="E131" i="37"/>
  <c r="F131" i="37"/>
  <c r="G131" i="37"/>
  <c r="H131" i="37"/>
  <c r="I131" i="37"/>
  <c r="J131" i="37"/>
  <c r="K131" i="37"/>
  <c r="L131" i="37"/>
  <c r="M131" i="37"/>
  <c r="N131" i="37"/>
  <c r="O131" i="37"/>
  <c r="P131" i="37"/>
  <c r="Q131" i="37"/>
  <c r="R131" i="37"/>
  <c r="S131" i="37"/>
  <c r="C132" i="37"/>
  <c r="D132" i="37"/>
  <c r="E132" i="37"/>
  <c r="F132" i="37"/>
  <c r="G132" i="37"/>
  <c r="H132" i="37"/>
  <c r="I132" i="37"/>
  <c r="J132" i="37"/>
  <c r="K132" i="37"/>
  <c r="L132" i="37"/>
  <c r="M132" i="37"/>
  <c r="N132" i="37"/>
  <c r="O132" i="37"/>
  <c r="P132" i="37"/>
  <c r="Q132" i="37"/>
  <c r="R132" i="37"/>
  <c r="S132" i="37"/>
  <c r="C133" i="37"/>
  <c r="D133" i="37"/>
  <c r="E133" i="37"/>
  <c r="F133" i="37"/>
  <c r="G133" i="37"/>
  <c r="H133" i="37"/>
  <c r="I133" i="37"/>
  <c r="J133" i="37"/>
  <c r="K133" i="37"/>
  <c r="L133" i="37"/>
  <c r="M133" i="37"/>
  <c r="N133" i="37"/>
  <c r="O133" i="37"/>
  <c r="P133" i="37"/>
  <c r="Q133" i="37"/>
  <c r="R133" i="37"/>
  <c r="S133" i="37"/>
  <c r="C134" i="37"/>
  <c r="D134" i="37"/>
  <c r="E134" i="37"/>
  <c r="F134" i="37"/>
  <c r="G134" i="37"/>
  <c r="H134" i="37"/>
  <c r="I134" i="37"/>
  <c r="J134" i="37"/>
  <c r="K134" i="37"/>
  <c r="L134" i="37"/>
  <c r="M134" i="37"/>
  <c r="N134" i="37"/>
  <c r="O134" i="37"/>
  <c r="P134" i="37"/>
  <c r="Q134" i="37"/>
  <c r="R134" i="37"/>
  <c r="S134" i="37"/>
  <c r="C135" i="37"/>
  <c r="D135" i="37"/>
  <c r="E135" i="37"/>
  <c r="F135" i="37"/>
  <c r="G135" i="37"/>
  <c r="H135" i="37"/>
  <c r="I135" i="37"/>
  <c r="J135" i="37"/>
  <c r="K135" i="37"/>
  <c r="L135" i="37"/>
  <c r="M135" i="37"/>
  <c r="N135" i="37"/>
  <c r="O135" i="37"/>
  <c r="P135" i="37"/>
  <c r="Q135" i="37"/>
  <c r="R135" i="37"/>
  <c r="S135" i="37"/>
  <c r="C136" i="37"/>
  <c r="D136" i="37"/>
  <c r="E136" i="37"/>
  <c r="F136" i="37"/>
  <c r="G136" i="37"/>
  <c r="H136" i="37"/>
  <c r="I136" i="37"/>
  <c r="J136" i="37"/>
  <c r="K136" i="37"/>
  <c r="L136" i="37"/>
  <c r="M136" i="37"/>
  <c r="N136" i="37"/>
  <c r="O136" i="37"/>
  <c r="P136" i="37"/>
  <c r="Q136" i="37"/>
  <c r="R136" i="37"/>
  <c r="S136" i="37"/>
  <c r="C137" i="37"/>
  <c r="D137" i="37"/>
  <c r="E137" i="37"/>
  <c r="F137" i="37"/>
  <c r="G137" i="37"/>
  <c r="H137" i="37"/>
  <c r="I137" i="37"/>
  <c r="J137" i="37"/>
  <c r="K137" i="37"/>
  <c r="L137" i="37"/>
  <c r="M137" i="37"/>
  <c r="N137" i="37"/>
  <c r="O137" i="37"/>
  <c r="P137" i="37"/>
  <c r="Q137" i="37"/>
  <c r="R137" i="37"/>
  <c r="S137" i="37"/>
  <c r="C138" i="37"/>
  <c r="D138" i="37"/>
  <c r="E138" i="37"/>
  <c r="F138" i="37"/>
  <c r="G138" i="37"/>
  <c r="H138" i="37"/>
  <c r="I138" i="37"/>
  <c r="J138" i="37"/>
  <c r="K138" i="37"/>
  <c r="L138" i="37"/>
  <c r="M138" i="37"/>
  <c r="N138" i="37"/>
  <c r="O138" i="37"/>
  <c r="P138" i="37"/>
  <c r="Q138" i="37"/>
  <c r="R138" i="37"/>
  <c r="S138" i="37"/>
  <c r="C139" i="37"/>
  <c r="D139" i="37"/>
  <c r="E139" i="37"/>
  <c r="F139" i="37"/>
  <c r="G139" i="37"/>
  <c r="H139" i="37"/>
  <c r="I139" i="37"/>
  <c r="J139" i="37"/>
  <c r="K139" i="37"/>
  <c r="L139" i="37"/>
  <c r="M139" i="37"/>
  <c r="N139" i="37"/>
  <c r="O139" i="37"/>
  <c r="P139" i="37"/>
  <c r="Q139" i="37"/>
  <c r="R139" i="37"/>
  <c r="S139" i="37"/>
  <c r="C140" i="37"/>
  <c r="D140" i="37"/>
  <c r="E140" i="37"/>
  <c r="F140" i="37"/>
  <c r="I140" i="37"/>
  <c r="S140" i="37"/>
  <c r="C141" i="37"/>
  <c r="D141" i="37"/>
  <c r="E141" i="37"/>
  <c r="F141" i="37"/>
  <c r="G141" i="37"/>
  <c r="H141" i="37"/>
  <c r="I141" i="37"/>
  <c r="J141" i="37"/>
  <c r="K141" i="37"/>
  <c r="L141" i="37"/>
  <c r="M141" i="37"/>
  <c r="N141" i="37"/>
  <c r="O141" i="37"/>
  <c r="P141" i="37"/>
  <c r="Q141" i="37"/>
  <c r="R141" i="37"/>
  <c r="S141" i="37"/>
  <c r="C142" i="37"/>
  <c r="Q142" i="37"/>
  <c r="R142" i="37"/>
  <c r="C143" i="37"/>
  <c r="D143" i="37"/>
  <c r="E143" i="37"/>
  <c r="F143" i="37"/>
  <c r="G143" i="37"/>
  <c r="H143" i="37"/>
  <c r="I143" i="37"/>
  <c r="J143" i="37"/>
  <c r="K143" i="37"/>
  <c r="L143" i="37"/>
  <c r="M143" i="37"/>
  <c r="N143" i="37"/>
  <c r="O143" i="37"/>
  <c r="P143" i="37"/>
  <c r="Q143" i="37"/>
  <c r="R143" i="37"/>
  <c r="S143" i="37"/>
  <c r="C144" i="37"/>
  <c r="D144" i="37"/>
  <c r="E144" i="37"/>
  <c r="F144" i="37"/>
  <c r="G144" i="37"/>
  <c r="H144" i="37"/>
  <c r="I144" i="37"/>
  <c r="J144" i="37"/>
  <c r="K144" i="37"/>
  <c r="L144" i="37"/>
  <c r="M144" i="37"/>
  <c r="N144" i="37"/>
  <c r="O144" i="37"/>
  <c r="P144" i="37"/>
  <c r="Q144" i="37"/>
  <c r="R144" i="37"/>
  <c r="S144" i="37"/>
  <c r="D145" i="37"/>
  <c r="O145" i="37"/>
  <c r="P145" i="37"/>
  <c r="D5" i="56"/>
  <c r="F9" i="56"/>
  <c r="H9" i="56"/>
  <c r="A10" i="56"/>
  <c r="B10" i="56"/>
  <c r="B11" i="56" s="1"/>
  <c r="B12" i="56"/>
  <c r="B13" i="56" s="1"/>
  <c r="B14" i="56" s="1"/>
  <c r="B15" i="56" s="1"/>
  <c r="B16" i="56"/>
  <c r="B17" i="56" s="1"/>
  <c r="B18" i="56" s="1"/>
  <c r="B19" i="56" s="1"/>
  <c r="B20" i="56" s="1"/>
  <c r="B21" i="56" s="1"/>
  <c r="B22" i="56" s="1"/>
  <c r="B23" i="56" s="1"/>
  <c r="B24" i="56" s="1"/>
  <c r="F10" i="56"/>
  <c r="H10" i="56"/>
  <c r="A11" i="56"/>
  <c r="A12" i="56" s="1"/>
  <c r="F11" i="56"/>
  <c r="G11" i="56" s="1"/>
  <c r="H11" i="56"/>
  <c r="F12" i="56"/>
  <c r="H12" i="56"/>
  <c r="A13" i="56"/>
  <c r="A14" i="56"/>
  <c r="A15" i="56" s="1"/>
  <c r="A16" i="56" s="1"/>
  <c r="A17" i="56"/>
  <c r="A18" i="56" s="1"/>
  <c r="A19" i="56" s="1"/>
  <c r="F13" i="56"/>
  <c r="H13" i="56"/>
  <c r="F14" i="56"/>
  <c r="H14" i="56"/>
  <c r="F15" i="56"/>
  <c r="H15" i="56"/>
  <c r="F16" i="56"/>
  <c r="H16" i="56"/>
  <c r="F17" i="56"/>
  <c r="H17" i="56"/>
  <c r="F18" i="56"/>
  <c r="H18" i="56"/>
  <c r="F19" i="56"/>
  <c r="H19" i="56"/>
  <c r="F20" i="56"/>
  <c r="H20" i="56"/>
  <c r="F21" i="56"/>
  <c r="H21" i="56"/>
  <c r="A22" i="56"/>
  <c r="A23" i="56"/>
  <c r="A24" i="56"/>
  <c r="F22" i="56"/>
  <c r="H22" i="56"/>
  <c r="F23" i="56"/>
  <c r="H23" i="56"/>
  <c r="F24" i="56"/>
  <c r="H24" i="56"/>
  <c r="D5" i="148"/>
  <c r="F9" i="148"/>
  <c r="H9" i="148"/>
  <c r="A10" i="148"/>
  <c r="A11" i="148" s="1"/>
  <c r="A12" i="148" s="1"/>
  <c r="A13" i="148" s="1"/>
  <c r="A14" i="148" s="1"/>
  <c r="A15" i="148" s="1"/>
  <c r="A16" i="148" s="1"/>
  <c r="A17" i="148" s="1"/>
  <c r="A18" i="148" s="1"/>
  <c r="A19" i="148" s="1"/>
  <c r="B10" i="148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F10" i="148"/>
  <c r="H10" i="148"/>
  <c r="F11" i="148"/>
  <c r="G11" i="148" s="1"/>
  <c r="H11" i="148"/>
  <c r="F12" i="148"/>
  <c r="H12" i="148"/>
  <c r="F13" i="148"/>
  <c r="H13" i="148"/>
  <c r="F14" i="148"/>
  <c r="H14" i="148"/>
  <c r="F15" i="148"/>
  <c r="H15" i="148"/>
  <c r="F16" i="148"/>
  <c r="H16" i="148"/>
  <c r="F17" i="148"/>
  <c r="H17" i="148"/>
  <c r="F18" i="148"/>
  <c r="H18" i="148"/>
  <c r="F19" i="148"/>
  <c r="H19" i="148"/>
  <c r="F20" i="148"/>
  <c r="H20" i="148"/>
  <c r="F21" i="148"/>
  <c r="H21" i="148"/>
  <c r="A22" i="148"/>
  <c r="A23" i="148" s="1"/>
  <c r="A24" i="148" s="1"/>
  <c r="F22" i="148"/>
  <c r="H22" i="148"/>
  <c r="F23" i="148"/>
  <c r="H23" i="148"/>
  <c r="F24" i="148"/>
  <c r="H24" i="148"/>
  <c r="D5" i="149"/>
  <c r="F9" i="149"/>
  <c r="H9" i="149"/>
  <c r="A10" i="149"/>
  <c r="A11" i="149" s="1"/>
  <c r="A12" i="149" s="1"/>
  <c r="A13" i="149" s="1"/>
  <c r="A14" i="149" s="1"/>
  <c r="A15" i="149" s="1"/>
  <c r="A16" i="149" s="1"/>
  <c r="A17" i="149" s="1"/>
  <c r="A18" i="149" s="1"/>
  <c r="A19" i="149" s="1"/>
  <c r="B10" i="149"/>
  <c r="B11" i="149"/>
  <c r="B12" i="149"/>
  <c r="B13" i="149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F10" i="149"/>
  <c r="H10" i="149"/>
  <c r="F11" i="149"/>
  <c r="G11" i="149" s="1"/>
  <c r="H11" i="149"/>
  <c r="F12" i="149"/>
  <c r="H12" i="149"/>
  <c r="F13" i="149"/>
  <c r="H13" i="149"/>
  <c r="F14" i="149"/>
  <c r="H14" i="149"/>
  <c r="F15" i="149"/>
  <c r="H15" i="149"/>
  <c r="F16" i="149"/>
  <c r="H16" i="149"/>
  <c r="F17" i="149"/>
  <c r="H17" i="149"/>
  <c r="F18" i="149"/>
  <c r="H18" i="149"/>
  <c r="F19" i="149"/>
  <c r="H19" i="149"/>
  <c r="F20" i="149"/>
  <c r="H20" i="149"/>
  <c r="F21" i="149"/>
  <c r="H21" i="149"/>
  <c r="A22" i="149"/>
  <c r="A23" i="149" s="1"/>
  <c r="A24" i="149" s="1"/>
  <c r="F22" i="149"/>
  <c r="H22" i="149"/>
  <c r="F23" i="149"/>
  <c r="H23" i="149"/>
  <c r="F24" i="149"/>
  <c r="H24" i="149"/>
  <c r="D5" i="150"/>
  <c r="F9" i="150"/>
  <c r="H9" i="150"/>
  <c r="A10" i="150"/>
  <c r="A11" i="150" s="1"/>
  <c r="A12" i="150" s="1"/>
  <c r="A13" i="150" s="1"/>
  <c r="A14" i="150" s="1"/>
  <c r="A15" i="150" s="1"/>
  <c r="A16" i="150" s="1"/>
  <c r="A17" i="150" s="1"/>
  <c r="A18" i="150" s="1"/>
  <c r="A19" i="150" s="1"/>
  <c r="B10" i="150"/>
  <c r="B11" i="150" s="1"/>
  <c r="B12" i="150" s="1"/>
  <c r="B13" i="150" s="1"/>
  <c r="B14" i="150" s="1"/>
  <c r="B15" i="150" s="1"/>
  <c r="B16" i="150" s="1"/>
  <c r="B17" i="150" s="1"/>
  <c r="B18" i="150" s="1"/>
  <c r="B19" i="150" s="1"/>
  <c r="B20" i="150" s="1"/>
  <c r="B21" i="150" s="1"/>
  <c r="B22" i="150" s="1"/>
  <c r="B23" i="150" s="1"/>
  <c r="B24" i="150" s="1"/>
  <c r="F10" i="150"/>
  <c r="H10" i="150"/>
  <c r="F11" i="150"/>
  <c r="G11" i="150" s="1"/>
  <c r="H11" i="150"/>
  <c r="F12" i="150"/>
  <c r="H12" i="150"/>
  <c r="F13" i="150"/>
  <c r="H13" i="150"/>
  <c r="F14" i="150"/>
  <c r="H14" i="150"/>
  <c r="F15" i="150"/>
  <c r="H15" i="150"/>
  <c r="F16" i="150"/>
  <c r="H16" i="150"/>
  <c r="F17" i="150"/>
  <c r="H17" i="150"/>
  <c r="F18" i="150"/>
  <c r="H18" i="150"/>
  <c r="F19" i="150"/>
  <c r="H19" i="150"/>
  <c r="F20" i="150"/>
  <c r="H20" i="150"/>
  <c r="F21" i="150"/>
  <c r="H21" i="150"/>
  <c r="A22" i="150"/>
  <c r="A23" i="150" s="1"/>
  <c r="A24" i="150" s="1"/>
  <c r="F22" i="150"/>
  <c r="H22" i="150"/>
  <c r="F23" i="150"/>
  <c r="H23" i="150"/>
  <c r="F24" i="150"/>
  <c r="H24" i="150"/>
  <c r="D5" i="151"/>
  <c r="F9" i="151"/>
  <c r="H9" i="151"/>
  <c r="A10" i="151"/>
  <c r="A11" i="151"/>
  <c r="A12" i="151" s="1"/>
  <c r="A13" i="151" s="1"/>
  <c r="A14" i="151" s="1"/>
  <c r="A15" i="151" s="1"/>
  <c r="A16" i="151" s="1"/>
  <c r="A17" i="151" s="1"/>
  <c r="A18" i="151" s="1"/>
  <c r="A19" i="151" s="1"/>
  <c r="B10" i="151"/>
  <c r="B11" i="151" s="1"/>
  <c r="B12" i="151" s="1"/>
  <c r="B13" i="151" s="1"/>
  <c r="B14" i="151" s="1"/>
  <c r="B15" i="151" s="1"/>
  <c r="B16" i="151" s="1"/>
  <c r="B17" i="151" s="1"/>
  <c r="B18" i="151" s="1"/>
  <c r="B19" i="151" s="1"/>
  <c r="B20" i="151" s="1"/>
  <c r="B21" i="151" s="1"/>
  <c r="B22" i="151" s="1"/>
  <c r="B23" i="151" s="1"/>
  <c r="B24" i="151" s="1"/>
  <c r="F10" i="151"/>
  <c r="H10" i="151"/>
  <c r="F11" i="151"/>
  <c r="G11" i="151"/>
  <c r="H11" i="151"/>
  <c r="F12" i="151"/>
  <c r="H12" i="151"/>
  <c r="F13" i="151"/>
  <c r="H13" i="151"/>
  <c r="F14" i="151"/>
  <c r="H14" i="151"/>
  <c r="F15" i="151"/>
  <c r="H15" i="151"/>
  <c r="F16" i="151"/>
  <c r="H16" i="151"/>
  <c r="F17" i="151"/>
  <c r="H17" i="151"/>
  <c r="F18" i="151"/>
  <c r="H18" i="151"/>
  <c r="F19" i="151"/>
  <c r="H19" i="151"/>
  <c r="F20" i="151"/>
  <c r="H20" i="151"/>
  <c r="F21" i="151"/>
  <c r="H21" i="151"/>
  <c r="A22" i="151"/>
  <c r="A23" i="151" s="1"/>
  <c r="A24" i="151" s="1"/>
  <c r="F22" i="151"/>
  <c r="H22" i="151"/>
  <c r="F23" i="151"/>
  <c r="H23" i="151"/>
  <c r="F24" i="151"/>
  <c r="H24" i="151"/>
  <c r="D5" i="152"/>
  <c r="F9" i="152"/>
  <c r="H9" i="152"/>
  <c r="A10" i="152"/>
  <c r="B10" i="152"/>
  <c r="B11" i="152"/>
  <c r="B12" i="152" s="1"/>
  <c r="B13" i="152" s="1"/>
  <c r="B14" i="152" s="1"/>
  <c r="B15" i="152" s="1"/>
  <c r="B16" i="152" s="1"/>
  <c r="B17" i="152" s="1"/>
  <c r="B18" i="152" s="1"/>
  <c r="B19" i="152" s="1"/>
  <c r="B20" i="152" s="1"/>
  <c r="B21" i="152" s="1"/>
  <c r="B22" i="152" s="1"/>
  <c r="B23" i="152" s="1"/>
  <c r="B24" i="152" s="1"/>
  <c r="F10" i="152"/>
  <c r="H10" i="152"/>
  <c r="A11" i="152"/>
  <c r="A12" i="152" s="1"/>
  <c r="A13" i="152" s="1"/>
  <c r="A14" i="152" s="1"/>
  <c r="A15" i="152" s="1"/>
  <c r="A16" i="152" s="1"/>
  <c r="A17" i="152" s="1"/>
  <c r="A18" i="152" s="1"/>
  <c r="A19" i="152" s="1"/>
  <c r="F11" i="152"/>
  <c r="H11" i="152"/>
  <c r="F12" i="152"/>
  <c r="H12" i="152"/>
  <c r="F13" i="152"/>
  <c r="H13" i="152"/>
  <c r="F14" i="152"/>
  <c r="H14" i="152"/>
  <c r="F15" i="152"/>
  <c r="H15" i="152"/>
  <c r="F16" i="152"/>
  <c r="H16" i="152"/>
  <c r="F17" i="152"/>
  <c r="H17" i="152"/>
  <c r="F18" i="152"/>
  <c r="H18" i="152"/>
  <c r="F19" i="152"/>
  <c r="H19" i="152"/>
  <c r="F20" i="152"/>
  <c r="H20" i="152"/>
  <c r="F21" i="152"/>
  <c r="I21" i="152" s="1"/>
  <c r="H21" i="152"/>
  <c r="A22" i="152"/>
  <c r="A23" i="152" s="1"/>
  <c r="A24" i="152" s="1"/>
  <c r="F22" i="152"/>
  <c r="H22" i="152"/>
  <c r="F23" i="152"/>
  <c r="H23" i="152"/>
  <c r="F24" i="152"/>
  <c r="H24" i="152"/>
  <c r="D5" i="153"/>
  <c r="F9" i="153"/>
  <c r="H9" i="153"/>
  <c r="A10" i="153"/>
  <c r="A11" i="153" s="1"/>
  <c r="A12" i="153" s="1"/>
  <c r="A13" i="153" s="1"/>
  <c r="A14" i="153" s="1"/>
  <c r="A15" i="153" s="1"/>
  <c r="A16" i="153" s="1"/>
  <c r="A17" i="153" s="1"/>
  <c r="A18" i="153" s="1"/>
  <c r="A19" i="153" s="1"/>
  <c r="B10" i="153"/>
  <c r="F10" i="153"/>
  <c r="H10" i="153"/>
  <c r="B11" i="153"/>
  <c r="B12" i="153" s="1"/>
  <c r="B13" i="153" s="1"/>
  <c r="B14" i="153" s="1"/>
  <c r="B15" i="153" s="1"/>
  <c r="B16" i="153" s="1"/>
  <c r="B17" i="153" s="1"/>
  <c r="B18" i="153" s="1"/>
  <c r="B19" i="153" s="1"/>
  <c r="B20" i="153" s="1"/>
  <c r="B21" i="153" s="1"/>
  <c r="B22" i="153" s="1"/>
  <c r="B23" i="153" s="1"/>
  <c r="B24" i="153" s="1"/>
  <c r="F11" i="153"/>
  <c r="G11" i="153" s="1"/>
  <c r="H11" i="153"/>
  <c r="F12" i="153"/>
  <c r="H12" i="153"/>
  <c r="F13" i="153"/>
  <c r="H13" i="153"/>
  <c r="F14" i="153"/>
  <c r="H14" i="153"/>
  <c r="F15" i="153"/>
  <c r="H15" i="153"/>
  <c r="F16" i="153"/>
  <c r="H16" i="153"/>
  <c r="F17" i="153"/>
  <c r="H17" i="153"/>
  <c r="F18" i="153"/>
  <c r="H18" i="153"/>
  <c r="F19" i="153"/>
  <c r="H19" i="153"/>
  <c r="F20" i="153"/>
  <c r="H20" i="153"/>
  <c r="F21" i="153"/>
  <c r="H21" i="153"/>
  <c r="A22" i="153"/>
  <c r="A23" i="153" s="1"/>
  <c r="A24" i="153" s="1"/>
  <c r="F22" i="153"/>
  <c r="H22" i="153"/>
  <c r="F23" i="153"/>
  <c r="H23" i="153"/>
  <c r="F24" i="153"/>
  <c r="H24" i="153"/>
  <c r="D5" i="154"/>
  <c r="F9" i="154"/>
  <c r="H9" i="154"/>
  <c r="A10" i="154"/>
  <c r="A11" i="154" s="1"/>
  <c r="A12" i="154" s="1"/>
  <c r="A13" i="154" s="1"/>
  <c r="A14" i="154" s="1"/>
  <c r="A15" i="154" s="1"/>
  <c r="A16" i="154" s="1"/>
  <c r="A17" i="154" s="1"/>
  <c r="A18" i="154" s="1"/>
  <c r="A19" i="154" s="1"/>
  <c r="B10" i="154"/>
  <c r="B11" i="154" s="1"/>
  <c r="B12" i="154" s="1"/>
  <c r="B13" i="154" s="1"/>
  <c r="B14" i="154" s="1"/>
  <c r="B15" i="154" s="1"/>
  <c r="B16" i="154" s="1"/>
  <c r="B17" i="154" s="1"/>
  <c r="B18" i="154" s="1"/>
  <c r="B19" i="154" s="1"/>
  <c r="B20" i="154" s="1"/>
  <c r="B21" i="154" s="1"/>
  <c r="B22" i="154" s="1"/>
  <c r="B23" i="154" s="1"/>
  <c r="B24" i="154" s="1"/>
  <c r="F10" i="154"/>
  <c r="H10" i="154"/>
  <c r="F11" i="154"/>
  <c r="G11" i="154" s="1"/>
  <c r="H11" i="154"/>
  <c r="F12" i="154"/>
  <c r="H12" i="154"/>
  <c r="F13" i="154"/>
  <c r="H13" i="154"/>
  <c r="F14" i="154"/>
  <c r="H14" i="154"/>
  <c r="F15" i="154"/>
  <c r="H15" i="154"/>
  <c r="F16" i="154"/>
  <c r="H16" i="154"/>
  <c r="F17" i="154"/>
  <c r="H17" i="154"/>
  <c r="F18" i="154"/>
  <c r="H18" i="154"/>
  <c r="F19" i="154"/>
  <c r="H19" i="154"/>
  <c r="F20" i="154"/>
  <c r="I20" i="154" s="1"/>
  <c r="H20" i="154"/>
  <c r="F21" i="154"/>
  <c r="H21" i="154"/>
  <c r="A22" i="154"/>
  <c r="A23" i="154"/>
  <c r="A24" i="154" s="1"/>
  <c r="F22" i="154"/>
  <c r="H22" i="154"/>
  <c r="F23" i="154"/>
  <c r="H23" i="154"/>
  <c r="F24" i="154"/>
  <c r="I24" i="154" s="1"/>
  <c r="H24" i="154"/>
  <c r="D5" i="155"/>
  <c r="F9" i="155"/>
  <c r="H9" i="155"/>
  <c r="A10" i="155"/>
  <c r="A11" i="155" s="1"/>
  <c r="A12" i="155" s="1"/>
  <c r="A13" i="155" s="1"/>
  <c r="A14" i="155" s="1"/>
  <c r="A15" i="155" s="1"/>
  <c r="A16" i="155" s="1"/>
  <c r="A17" i="155" s="1"/>
  <c r="A18" i="155" s="1"/>
  <c r="A19" i="155" s="1"/>
  <c r="B10" i="155"/>
  <c r="B11" i="155"/>
  <c r="B12" i="155" s="1"/>
  <c r="B13" i="155" s="1"/>
  <c r="B14" i="155" s="1"/>
  <c r="B15" i="155" s="1"/>
  <c r="B16" i="155" s="1"/>
  <c r="B17" i="155" s="1"/>
  <c r="B18" i="155" s="1"/>
  <c r="B19" i="155" s="1"/>
  <c r="B20" i="155" s="1"/>
  <c r="B21" i="155" s="1"/>
  <c r="B22" i="155" s="1"/>
  <c r="B23" i="155" s="1"/>
  <c r="B24" i="155" s="1"/>
  <c r="F10" i="155"/>
  <c r="I10" i="155" s="1"/>
  <c r="H10" i="155"/>
  <c r="F11" i="155"/>
  <c r="G11" i="155" s="1"/>
  <c r="H11" i="155"/>
  <c r="F12" i="155"/>
  <c r="H12" i="155"/>
  <c r="F13" i="155"/>
  <c r="H13" i="155"/>
  <c r="F14" i="155"/>
  <c r="H14" i="155"/>
  <c r="F15" i="155"/>
  <c r="H15" i="155"/>
  <c r="F16" i="155"/>
  <c r="H16" i="155"/>
  <c r="F17" i="155"/>
  <c r="H17" i="155"/>
  <c r="F18" i="155"/>
  <c r="H18" i="155"/>
  <c r="F19" i="155"/>
  <c r="H19" i="155"/>
  <c r="F20" i="155"/>
  <c r="H20" i="155"/>
  <c r="F21" i="155"/>
  <c r="H21" i="155"/>
  <c r="A22" i="155"/>
  <c r="A23" i="155"/>
  <c r="A24" i="155" s="1"/>
  <c r="F22" i="155"/>
  <c r="H22" i="155"/>
  <c r="F23" i="155"/>
  <c r="H23" i="155"/>
  <c r="F24" i="155"/>
  <c r="H24" i="155"/>
  <c r="D5" i="156"/>
  <c r="F9" i="156"/>
  <c r="H9" i="156"/>
  <c r="A10" i="156"/>
  <c r="A11" i="156"/>
  <c r="A12" i="156" s="1"/>
  <c r="A13" i="156" s="1"/>
  <c r="A14" i="156" s="1"/>
  <c r="A15" i="156" s="1"/>
  <c r="A16" i="156" s="1"/>
  <c r="A17" i="156" s="1"/>
  <c r="A18" i="156" s="1"/>
  <c r="A19" i="156" s="1"/>
  <c r="B10" i="156"/>
  <c r="B11" i="156"/>
  <c r="B12" i="156" s="1"/>
  <c r="B13" i="156" s="1"/>
  <c r="B14" i="156" s="1"/>
  <c r="B15" i="156" s="1"/>
  <c r="B16" i="156" s="1"/>
  <c r="B17" i="156" s="1"/>
  <c r="B18" i="156" s="1"/>
  <c r="B19" i="156" s="1"/>
  <c r="B20" i="156" s="1"/>
  <c r="B21" i="156" s="1"/>
  <c r="B22" i="156" s="1"/>
  <c r="B23" i="156" s="1"/>
  <c r="B24" i="156" s="1"/>
  <c r="F10" i="156"/>
  <c r="G10" i="156" s="1"/>
  <c r="H10" i="156"/>
  <c r="F11" i="156"/>
  <c r="I11" i="156" s="1"/>
  <c r="H11" i="156"/>
  <c r="F12" i="156"/>
  <c r="H12" i="156"/>
  <c r="F13" i="156"/>
  <c r="H13" i="156"/>
  <c r="F14" i="156"/>
  <c r="H14" i="156"/>
  <c r="F15" i="156"/>
  <c r="H15" i="156"/>
  <c r="F16" i="156"/>
  <c r="H16" i="156"/>
  <c r="F17" i="156"/>
  <c r="H17" i="156"/>
  <c r="F18" i="156"/>
  <c r="H18" i="156"/>
  <c r="F19" i="156"/>
  <c r="H19" i="156"/>
  <c r="F20" i="156"/>
  <c r="H20" i="156"/>
  <c r="F21" i="156"/>
  <c r="H21" i="156"/>
  <c r="A22" i="156"/>
  <c r="A23" i="156" s="1"/>
  <c r="A24" i="156" s="1"/>
  <c r="F22" i="156"/>
  <c r="H22" i="156"/>
  <c r="F23" i="156"/>
  <c r="H23" i="156"/>
  <c r="F24" i="156"/>
  <c r="H24" i="156"/>
  <c r="D5" i="157"/>
  <c r="F9" i="157"/>
  <c r="H9" i="157"/>
  <c r="A10" i="157"/>
  <c r="A11" i="157" s="1"/>
  <c r="A12" i="157" s="1"/>
  <c r="A13" i="157" s="1"/>
  <c r="A14" i="157" s="1"/>
  <c r="A15" i="157" s="1"/>
  <c r="A16" i="157" s="1"/>
  <c r="A17" i="157" s="1"/>
  <c r="A18" i="157" s="1"/>
  <c r="A19" i="157" s="1"/>
  <c r="B10" i="157"/>
  <c r="B11" i="157" s="1"/>
  <c r="B12" i="157" s="1"/>
  <c r="B13" i="157" s="1"/>
  <c r="B14" i="157" s="1"/>
  <c r="B15" i="157" s="1"/>
  <c r="B16" i="157" s="1"/>
  <c r="B17" i="157" s="1"/>
  <c r="B18" i="157" s="1"/>
  <c r="B19" i="157" s="1"/>
  <c r="B20" i="157" s="1"/>
  <c r="B21" i="157" s="1"/>
  <c r="B22" i="157" s="1"/>
  <c r="B23" i="157" s="1"/>
  <c r="B24" i="157" s="1"/>
  <c r="F10" i="157"/>
  <c r="H10" i="157"/>
  <c r="F11" i="157"/>
  <c r="G11" i="157"/>
  <c r="H11" i="157"/>
  <c r="F12" i="157"/>
  <c r="H12" i="157"/>
  <c r="F13" i="157"/>
  <c r="H13" i="157"/>
  <c r="F14" i="157"/>
  <c r="H14" i="157"/>
  <c r="F15" i="157"/>
  <c r="H15" i="157"/>
  <c r="F16" i="157"/>
  <c r="H16" i="157"/>
  <c r="F17" i="157"/>
  <c r="H17" i="157"/>
  <c r="F18" i="157"/>
  <c r="I18" i="157" s="1"/>
  <c r="H18" i="157"/>
  <c r="F19" i="157"/>
  <c r="H19" i="157"/>
  <c r="F20" i="157"/>
  <c r="H20" i="157"/>
  <c r="F21" i="157"/>
  <c r="H21" i="157"/>
  <c r="A22" i="157"/>
  <c r="F22" i="157"/>
  <c r="H22" i="157"/>
  <c r="A23" i="157"/>
  <c r="A24" i="157" s="1"/>
  <c r="F23" i="157"/>
  <c r="H23" i="157"/>
  <c r="F24" i="157"/>
  <c r="H24" i="157"/>
  <c r="D5" i="57"/>
  <c r="F9" i="57"/>
  <c r="H9" i="57"/>
  <c r="A10" i="57"/>
  <c r="A11" i="57"/>
  <c r="A12" i="57" s="1"/>
  <c r="A13" i="57" s="1"/>
  <c r="A14" i="57" s="1"/>
  <c r="A15" i="57" s="1"/>
  <c r="A16" i="57" s="1"/>
  <c r="A17" i="57" s="1"/>
  <c r="A18" i="57" s="1"/>
  <c r="A19" i="57" s="1"/>
  <c r="B10" i="57"/>
  <c r="B11" i="57"/>
  <c r="B12" i="57" s="1"/>
  <c r="B13" i="57" s="1"/>
  <c r="B14" i="57" s="1"/>
  <c r="B15" i="57" s="1"/>
  <c r="B16" i="57" s="1"/>
  <c r="B17" i="57" s="1"/>
  <c r="B18" i="57" s="1"/>
  <c r="B19" i="57" s="1"/>
  <c r="B20" i="57" s="1"/>
  <c r="B21" i="57" s="1"/>
  <c r="B22" i="57" s="1"/>
  <c r="B23" i="57" s="1"/>
  <c r="B24" i="57" s="1"/>
  <c r="F10" i="57"/>
  <c r="H10" i="57"/>
  <c r="F11" i="57"/>
  <c r="H11" i="57"/>
  <c r="F12" i="57"/>
  <c r="H12" i="57"/>
  <c r="F13" i="57"/>
  <c r="H13" i="57"/>
  <c r="F14" i="57"/>
  <c r="H14" i="57"/>
  <c r="F15" i="57"/>
  <c r="H15" i="57"/>
  <c r="F16" i="57"/>
  <c r="H16" i="57"/>
  <c r="F17" i="57"/>
  <c r="H17" i="57"/>
  <c r="F18" i="57"/>
  <c r="H18" i="57"/>
  <c r="F19" i="57"/>
  <c r="H19" i="57"/>
  <c r="F20" i="57"/>
  <c r="H20" i="57"/>
  <c r="F21" i="57"/>
  <c r="H21" i="57"/>
  <c r="A22" i="57"/>
  <c r="A23" i="57" s="1"/>
  <c r="A24" i="57" s="1"/>
  <c r="F22" i="57"/>
  <c r="H22" i="57"/>
  <c r="F23" i="57"/>
  <c r="H23" i="57"/>
  <c r="F24" i="57"/>
  <c r="H24" i="57"/>
  <c r="D5" i="158"/>
  <c r="F9" i="158"/>
  <c r="H9" i="158"/>
  <c r="A10" i="158"/>
  <c r="A11" i="158" s="1"/>
  <c r="A12" i="158" s="1"/>
  <c r="A13" i="158" s="1"/>
  <c r="A14" i="158" s="1"/>
  <c r="A15" i="158" s="1"/>
  <c r="A16" i="158" s="1"/>
  <c r="A17" i="158" s="1"/>
  <c r="A18" i="158" s="1"/>
  <c r="A19" i="158" s="1"/>
  <c r="B10" i="158"/>
  <c r="B11" i="158" s="1"/>
  <c r="B12" i="158" s="1"/>
  <c r="B13" i="158" s="1"/>
  <c r="B14" i="158" s="1"/>
  <c r="B15" i="158" s="1"/>
  <c r="B16" i="158" s="1"/>
  <c r="B17" i="158" s="1"/>
  <c r="B18" i="158" s="1"/>
  <c r="B19" i="158" s="1"/>
  <c r="B20" i="158" s="1"/>
  <c r="B21" i="158" s="1"/>
  <c r="B22" i="158" s="1"/>
  <c r="B23" i="158" s="1"/>
  <c r="B24" i="158" s="1"/>
  <c r="F10" i="158"/>
  <c r="H10" i="158"/>
  <c r="F11" i="158"/>
  <c r="H11" i="158"/>
  <c r="F12" i="158"/>
  <c r="H12" i="158"/>
  <c r="F13" i="158"/>
  <c r="H13" i="158"/>
  <c r="F14" i="158"/>
  <c r="H14" i="158"/>
  <c r="F15" i="158"/>
  <c r="H15" i="158"/>
  <c r="F16" i="158"/>
  <c r="H16" i="158"/>
  <c r="F17" i="158"/>
  <c r="H17" i="158"/>
  <c r="F18" i="158"/>
  <c r="H18" i="158"/>
  <c r="F19" i="158"/>
  <c r="H19" i="158"/>
  <c r="F20" i="158"/>
  <c r="H20" i="158"/>
  <c r="F21" i="158"/>
  <c r="H21" i="158"/>
  <c r="A22" i="158"/>
  <c r="A23" i="158" s="1"/>
  <c r="A24" i="158" s="1"/>
  <c r="F22" i="158"/>
  <c r="H22" i="158"/>
  <c r="F23" i="158"/>
  <c r="H23" i="158"/>
  <c r="F24" i="158"/>
  <c r="H24" i="158"/>
  <c r="D5" i="159"/>
  <c r="F9" i="159"/>
  <c r="H9" i="159"/>
  <c r="A10" i="159"/>
  <c r="A11" i="159" s="1"/>
  <c r="A12" i="159" s="1"/>
  <c r="A13" i="159" s="1"/>
  <c r="A14" i="159" s="1"/>
  <c r="A15" i="159" s="1"/>
  <c r="A16" i="159" s="1"/>
  <c r="A17" i="159" s="1"/>
  <c r="A18" i="159" s="1"/>
  <c r="A19" i="159" s="1"/>
  <c r="B10" i="159"/>
  <c r="B11" i="159" s="1"/>
  <c r="B12" i="159" s="1"/>
  <c r="B13" i="159" s="1"/>
  <c r="B14" i="159" s="1"/>
  <c r="B15" i="159" s="1"/>
  <c r="B16" i="159" s="1"/>
  <c r="B17" i="159" s="1"/>
  <c r="B18" i="159" s="1"/>
  <c r="B19" i="159" s="1"/>
  <c r="B20" i="159" s="1"/>
  <c r="B21" i="159" s="1"/>
  <c r="B22" i="159" s="1"/>
  <c r="B23" i="159" s="1"/>
  <c r="B24" i="159" s="1"/>
  <c r="F10" i="159"/>
  <c r="H10" i="159"/>
  <c r="F11" i="159"/>
  <c r="H11" i="159"/>
  <c r="F12" i="159"/>
  <c r="H12" i="159"/>
  <c r="F13" i="159"/>
  <c r="H13" i="159"/>
  <c r="I13" i="159"/>
  <c r="F14" i="159"/>
  <c r="H14" i="159"/>
  <c r="F15" i="159"/>
  <c r="H15" i="159"/>
  <c r="F16" i="159"/>
  <c r="H16" i="159"/>
  <c r="F17" i="159"/>
  <c r="H17" i="159"/>
  <c r="F18" i="159"/>
  <c r="H18" i="159"/>
  <c r="F19" i="159"/>
  <c r="H19" i="159"/>
  <c r="F20" i="159"/>
  <c r="H20" i="159"/>
  <c r="F21" i="159"/>
  <c r="H21" i="159"/>
  <c r="A22" i="159"/>
  <c r="A23" i="159"/>
  <c r="A24" i="159" s="1"/>
  <c r="F22" i="159"/>
  <c r="H22" i="159"/>
  <c r="F23" i="159"/>
  <c r="H23" i="159"/>
  <c r="F24" i="159"/>
  <c r="H24" i="159"/>
  <c r="D5" i="160"/>
  <c r="F9" i="160"/>
  <c r="H9" i="160"/>
  <c r="A10" i="160"/>
  <c r="A11" i="160"/>
  <c r="A12" i="160" s="1"/>
  <c r="A13" i="160" s="1"/>
  <c r="A14" i="160" s="1"/>
  <c r="A15" i="160" s="1"/>
  <c r="A16" i="160" s="1"/>
  <c r="A17" i="160" s="1"/>
  <c r="A18" i="160" s="1"/>
  <c r="A19" i="160" s="1"/>
  <c r="B10" i="160"/>
  <c r="B11" i="160"/>
  <c r="B12" i="160" s="1"/>
  <c r="B13" i="160" s="1"/>
  <c r="B14" i="160" s="1"/>
  <c r="B15" i="160" s="1"/>
  <c r="B16" i="160" s="1"/>
  <c r="B17" i="160" s="1"/>
  <c r="B18" i="160" s="1"/>
  <c r="B19" i="160" s="1"/>
  <c r="B20" i="160" s="1"/>
  <c r="B21" i="160" s="1"/>
  <c r="B22" i="160" s="1"/>
  <c r="B23" i="160" s="1"/>
  <c r="B24" i="160" s="1"/>
  <c r="F10" i="160"/>
  <c r="H10" i="160"/>
  <c r="F11" i="160"/>
  <c r="G11" i="160" s="1"/>
  <c r="H11" i="160"/>
  <c r="F12" i="160"/>
  <c r="H12" i="160"/>
  <c r="F13" i="160"/>
  <c r="H13" i="160"/>
  <c r="F14" i="160"/>
  <c r="H14" i="160"/>
  <c r="F15" i="160"/>
  <c r="H15" i="160"/>
  <c r="F16" i="160"/>
  <c r="H16" i="160"/>
  <c r="F17" i="160"/>
  <c r="I17" i="160"/>
  <c r="H17" i="160"/>
  <c r="F18" i="160"/>
  <c r="H18" i="160"/>
  <c r="F19" i="160"/>
  <c r="H19" i="160"/>
  <c r="F20" i="160"/>
  <c r="H20" i="160"/>
  <c r="F21" i="160"/>
  <c r="I21" i="160" s="1"/>
  <c r="H21" i="160"/>
  <c r="A22" i="160"/>
  <c r="A23" i="160"/>
  <c r="A24" i="160"/>
  <c r="F22" i="160"/>
  <c r="H22" i="160"/>
  <c r="F23" i="160"/>
  <c r="H23" i="160"/>
  <c r="F24" i="160"/>
  <c r="H24" i="160"/>
  <c r="D5" i="161"/>
  <c r="F9" i="161"/>
  <c r="F26" i="161" s="1"/>
  <c r="H9" i="161"/>
  <c r="A10" i="161"/>
  <c r="A11" i="161"/>
  <c r="A12" i="161" s="1"/>
  <c r="A13" i="161" s="1"/>
  <c r="A14" i="161" s="1"/>
  <c r="A15" i="161" s="1"/>
  <c r="A16" i="161" s="1"/>
  <c r="A17" i="161" s="1"/>
  <c r="A18" i="161" s="1"/>
  <c r="A19" i="161" s="1"/>
  <c r="B10" i="161"/>
  <c r="F10" i="161"/>
  <c r="H10" i="161"/>
  <c r="B11" i="161"/>
  <c r="B12" i="161" s="1"/>
  <c r="B13" i="161" s="1"/>
  <c r="B14" i="161" s="1"/>
  <c r="B15" i="161" s="1"/>
  <c r="B16" i="161" s="1"/>
  <c r="B17" i="161" s="1"/>
  <c r="B18" i="161" s="1"/>
  <c r="B19" i="161" s="1"/>
  <c r="B20" i="161" s="1"/>
  <c r="B21" i="161" s="1"/>
  <c r="B22" i="161" s="1"/>
  <c r="B23" i="161" s="1"/>
  <c r="B24" i="161" s="1"/>
  <c r="F11" i="161"/>
  <c r="G11" i="161" s="1"/>
  <c r="H11" i="161"/>
  <c r="F12" i="161"/>
  <c r="H12" i="161"/>
  <c r="F13" i="161"/>
  <c r="H13" i="161"/>
  <c r="F14" i="161"/>
  <c r="H14" i="161"/>
  <c r="F15" i="161"/>
  <c r="H15" i="161"/>
  <c r="F16" i="161"/>
  <c r="H16" i="161"/>
  <c r="F17" i="161"/>
  <c r="H17" i="161"/>
  <c r="F18" i="161"/>
  <c r="H18" i="161"/>
  <c r="F19" i="161"/>
  <c r="H19" i="161"/>
  <c r="F20" i="161"/>
  <c r="H20" i="161"/>
  <c r="F21" i="161"/>
  <c r="H21" i="161"/>
  <c r="A22" i="161"/>
  <c r="F22" i="161"/>
  <c r="H22" i="161"/>
  <c r="A23" i="161"/>
  <c r="A24" i="161" s="1"/>
  <c r="F23" i="161"/>
  <c r="H23" i="161"/>
  <c r="F24" i="161"/>
  <c r="H24" i="161"/>
  <c r="D5" i="162"/>
  <c r="F9" i="162"/>
  <c r="H9" i="162"/>
  <c r="A10" i="162"/>
  <c r="A11" i="162"/>
  <c r="A12" i="162"/>
  <c r="A13" i="162" s="1"/>
  <c r="A14" i="162" s="1"/>
  <c r="A15" i="162" s="1"/>
  <c r="A16" i="162" s="1"/>
  <c r="A17" i="162" s="1"/>
  <c r="A18" i="162" s="1"/>
  <c r="A19" i="162" s="1"/>
  <c r="B10" i="162"/>
  <c r="B11" i="162" s="1"/>
  <c r="B12" i="162" s="1"/>
  <c r="B13" i="162" s="1"/>
  <c r="B14" i="162" s="1"/>
  <c r="B15" i="162" s="1"/>
  <c r="B16" i="162" s="1"/>
  <c r="B17" i="162" s="1"/>
  <c r="B18" i="162" s="1"/>
  <c r="B19" i="162" s="1"/>
  <c r="B20" i="162" s="1"/>
  <c r="B21" i="162" s="1"/>
  <c r="B22" i="162" s="1"/>
  <c r="B23" i="162" s="1"/>
  <c r="B24" i="162" s="1"/>
  <c r="F10" i="162"/>
  <c r="G10" i="162"/>
  <c r="H10" i="162"/>
  <c r="F11" i="162"/>
  <c r="G11" i="162" s="1"/>
  <c r="H11" i="162"/>
  <c r="F12" i="162"/>
  <c r="H12" i="162"/>
  <c r="F13" i="162"/>
  <c r="H13" i="162"/>
  <c r="F14" i="162"/>
  <c r="H14" i="162"/>
  <c r="F15" i="162"/>
  <c r="H15" i="162"/>
  <c r="F16" i="162"/>
  <c r="H16" i="162"/>
  <c r="F17" i="162"/>
  <c r="H17" i="162"/>
  <c r="F18" i="162"/>
  <c r="H18" i="162"/>
  <c r="F19" i="162"/>
  <c r="H19" i="162"/>
  <c r="F20" i="162"/>
  <c r="H20" i="162"/>
  <c r="F21" i="162"/>
  <c r="H21" i="162"/>
  <c r="A22" i="162"/>
  <c r="A23" i="162"/>
  <c r="A24" i="162" s="1"/>
  <c r="F22" i="162"/>
  <c r="H22" i="162"/>
  <c r="I22" i="162" s="1"/>
  <c r="F23" i="162"/>
  <c r="H23" i="162"/>
  <c r="F24" i="162"/>
  <c r="H24" i="162"/>
  <c r="D5" i="163"/>
  <c r="F9" i="163"/>
  <c r="H9" i="163"/>
  <c r="H26" i="163" s="1"/>
  <c r="A10" i="163"/>
  <c r="B10" i="163"/>
  <c r="B11" i="163"/>
  <c r="B12" i="163" s="1"/>
  <c r="B13" i="163" s="1"/>
  <c r="B14" i="163" s="1"/>
  <c r="B15" i="163" s="1"/>
  <c r="B16" i="163" s="1"/>
  <c r="B17" i="163" s="1"/>
  <c r="B18" i="163" s="1"/>
  <c r="B19" i="163" s="1"/>
  <c r="B20" i="163" s="1"/>
  <c r="B21" i="163" s="1"/>
  <c r="B22" i="163" s="1"/>
  <c r="B23" i="163" s="1"/>
  <c r="B24" i="163" s="1"/>
  <c r="F10" i="163"/>
  <c r="H10" i="163"/>
  <c r="A11" i="163"/>
  <c r="A12" i="163" s="1"/>
  <c r="A13" i="163" s="1"/>
  <c r="A14" i="163" s="1"/>
  <c r="A15" i="163" s="1"/>
  <c r="A16" i="163" s="1"/>
  <c r="A17" i="163" s="1"/>
  <c r="A18" i="163" s="1"/>
  <c r="A19" i="163" s="1"/>
  <c r="F11" i="163"/>
  <c r="G11" i="163"/>
  <c r="H11" i="163"/>
  <c r="F12" i="163"/>
  <c r="H12" i="163"/>
  <c r="F13" i="163"/>
  <c r="H13" i="163"/>
  <c r="F14" i="163"/>
  <c r="H14" i="163"/>
  <c r="F15" i="163"/>
  <c r="H15" i="163"/>
  <c r="F16" i="163"/>
  <c r="H16" i="163"/>
  <c r="F17" i="163"/>
  <c r="H17" i="163"/>
  <c r="F18" i="163"/>
  <c r="H18" i="163"/>
  <c r="F19" i="163"/>
  <c r="H19" i="163"/>
  <c r="F20" i="163"/>
  <c r="H20" i="163"/>
  <c r="F21" i="163"/>
  <c r="H21" i="163"/>
  <c r="A22" i="163"/>
  <c r="A23" i="163"/>
  <c r="A24" i="163" s="1"/>
  <c r="F22" i="163"/>
  <c r="H22" i="163"/>
  <c r="F23" i="163"/>
  <c r="H23" i="163"/>
  <c r="F24" i="163"/>
  <c r="I24" i="163" s="1"/>
  <c r="H24" i="163"/>
  <c r="D5" i="164"/>
  <c r="F9" i="164"/>
  <c r="H9" i="164"/>
  <c r="A10" i="164"/>
  <c r="A11" i="164"/>
  <c r="A12" i="164"/>
  <c r="A13" i="164" s="1"/>
  <c r="A14" i="164" s="1"/>
  <c r="A15" i="164" s="1"/>
  <c r="A16" i="164" s="1"/>
  <c r="A17" i="164" s="1"/>
  <c r="A18" i="164" s="1"/>
  <c r="A19" i="164" s="1"/>
  <c r="B10" i="164"/>
  <c r="B11" i="164" s="1"/>
  <c r="B12" i="164" s="1"/>
  <c r="B13" i="164" s="1"/>
  <c r="B14" i="164" s="1"/>
  <c r="B15" i="164" s="1"/>
  <c r="B16" i="164" s="1"/>
  <c r="B17" i="164" s="1"/>
  <c r="B18" i="164" s="1"/>
  <c r="B19" i="164" s="1"/>
  <c r="B20" i="164" s="1"/>
  <c r="B21" i="164" s="1"/>
  <c r="B22" i="164" s="1"/>
  <c r="B23" i="164" s="1"/>
  <c r="B24" i="164" s="1"/>
  <c r="F10" i="164"/>
  <c r="H10" i="164"/>
  <c r="F11" i="164"/>
  <c r="H11" i="164"/>
  <c r="F12" i="164"/>
  <c r="H12" i="164"/>
  <c r="F13" i="164"/>
  <c r="H13" i="164"/>
  <c r="F14" i="164"/>
  <c r="H14" i="164"/>
  <c r="F15" i="164"/>
  <c r="H15" i="164"/>
  <c r="F16" i="164"/>
  <c r="H16" i="164"/>
  <c r="F17" i="164"/>
  <c r="H17" i="164"/>
  <c r="F18" i="164"/>
  <c r="H18" i="164"/>
  <c r="F19" i="164"/>
  <c r="H19" i="164"/>
  <c r="F20" i="164"/>
  <c r="H20" i="164"/>
  <c r="F21" i="164"/>
  <c r="H21" i="164"/>
  <c r="A22" i="164"/>
  <c r="A23" i="164"/>
  <c r="A24" i="164" s="1"/>
  <c r="F22" i="164"/>
  <c r="H22" i="164"/>
  <c r="F23" i="164"/>
  <c r="H23" i="164"/>
  <c r="F24" i="164"/>
  <c r="H24" i="164"/>
  <c r="D5" i="165"/>
  <c r="F9" i="165"/>
  <c r="H9" i="165"/>
  <c r="A10" i="165"/>
  <c r="A11" i="165" s="1"/>
  <c r="A12" i="165" s="1"/>
  <c r="A13" i="165" s="1"/>
  <c r="A14" i="165" s="1"/>
  <c r="A15" i="165" s="1"/>
  <c r="A16" i="165" s="1"/>
  <c r="A17" i="165" s="1"/>
  <c r="A18" i="165" s="1"/>
  <c r="A19" i="165" s="1"/>
  <c r="B10" i="165"/>
  <c r="B11" i="165" s="1"/>
  <c r="B12" i="165" s="1"/>
  <c r="B13" i="165" s="1"/>
  <c r="B14" i="165" s="1"/>
  <c r="B15" i="165" s="1"/>
  <c r="B16" i="165" s="1"/>
  <c r="B17" i="165" s="1"/>
  <c r="B18" i="165" s="1"/>
  <c r="B19" i="165" s="1"/>
  <c r="B20" i="165" s="1"/>
  <c r="B21" i="165" s="1"/>
  <c r="B22" i="165" s="1"/>
  <c r="B23" i="165" s="1"/>
  <c r="B24" i="165" s="1"/>
  <c r="F10" i="165"/>
  <c r="H10" i="165"/>
  <c r="H26" i="165" s="1"/>
  <c r="F11" i="165"/>
  <c r="H11" i="165"/>
  <c r="F12" i="165"/>
  <c r="F26" i="165" s="1"/>
  <c r="H12" i="165"/>
  <c r="F13" i="165"/>
  <c r="H13" i="165"/>
  <c r="F14" i="165"/>
  <c r="H14" i="165"/>
  <c r="F15" i="165"/>
  <c r="H15" i="165"/>
  <c r="F16" i="165"/>
  <c r="H16" i="165"/>
  <c r="F17" i="165"/>
  <c r="H17" i="165"/>
  <c r="F18" i="165"/>
  <c r="H18" i="165"/>
  <c r="F19" i="165"/>
  <c r="H19" i="165"/>
  <c r="F20" i="165"/>
  <c r="H20" i="165"/>
  <c r="F21" i="165"/>
  <c r="H21" i="165"/>
  <c r="A22" i="165"/>
  <c r="F22" i="165"/>
  <c r="H22" i="165"/>
  <c r="A23" i="165"/>
  <c r="A24" i="165" s="1"/>
  <c r="F23" i="165"/>
  <c r="H23" i="165"/>
  <c r="F24" i="165"/>
  <c r="H24" i="165"/>
  <c r="D5" i="166"/>
  <c r="F9" i="166"/>
  <c r="H9" i="166"/>
  <c r="H26" i="166" s="1"/>
  <c r="A10" i="166"/>
  <c r="A11" i="166"/>
  <c r="A12" i="166"/>
  <c r="A13" i="166" s="1"/>
  <c r="A14" i="166" s="1"/>
  <c r="A15" i="166" s="1"/>
  <c r="A16" i="166" s="1"/>
  <c r="A17" i="166" s="1"/>
  <c r="A18" i="166" s="1"/>
  <c r="A19" i="166" s="1"/>
  <c r="B10" i="166"/>
  <c r="B11" i="166" s="1"/>
  <c r="B12" i="166" s="1"/>
  <c r="B13" i="166" s="1"/>
  <c r="B14" i="166" s="1"/>
  <c r="B15" i="166" s="1"/>
  <c r="B16" i="166" s="1"/>
  <c r="B17" i="166" s="1"/>
  <c r="B18" i="166" s="1"/>
  <c r="B19" i="166" s="1"/>
  <c r="B20" i="166" s="1"/>
  <c r="B21" i="166" s="1"/>
  <c r="B22" i="166" s="1"/>
  <c r="B23" i="166" s="1"/>
  <c r="B24" i="166" s="1"/>
  <c r="F10" i="166"/>
  <c r="H10" i="166"/>
  <c r="F11" i="166"/>
  <c r="H11" i="166"/>
  <c r="F12" i="166"/>
  <c r="H12" i="166"/>
  <c r="F13" i="166"/>
  <c r="H13" i="166"/>
  <c r="F14" i="166"/>
  <c r="H14" i="166"/>
  <c r="F15" i="166"/>
  <c r="H15" i="166"/>
  <c r="F16" i="166"/>
  <c r="H16" i="166"/>
  <c r="F17" i="166"/>
  <c r="H17" i="166"/>
  <c r="F18" i="166"/>
  <c r="H18" i="166"/>
  <c r="F19" i="166"/>
  <c r="H19" i="166"/>
  <c r="F20" i="166"/>
  <c r="H20" i="166"/>
  <c r="F21" i="166"/>
  <c r="H21" i="166"/>
  <c r="A22" i="166"/>
  <c r="A23" i="166" s="1"/>
  <c r="A24" i="166" s="1"/>
  <c r="F22" i="166"/>
  <c r="H22" i="166"/>
  <c r="F23" i="166"/>
  <c r="H23" i="166"/>
  <c r="F24" i="166"/>
  <c r="H24" i="166"/>
  <c r="D5" i="167"/>
  <c r="F9" i="167"/>
  <c r="G9" i="167" s="1"/>
  <c r="H9" i="167"/>
  <c r="A10" i="167"/>
  <c r="A11" i="167" s="1"/>
  <c r="A12" i="167" s="1"/>
  <c r="A13" i="167" s="1"/>
  <c r="A14" i="167" s="1"/>
  <c r="A15" i="167" s="1"/>
  <c r="A16" i="167" s="1"/>
  <c r="A17" i="167" s="1"/>
  <c r="A18" i="167" s="1"/>
  <c r="A19" i="167" s="1"/>
  <c r="B10" i="167"/>
  <c r="B11" i="167"/>
  <c r="B12" i="167" s="1"/>
  <c r="B13" i="167" s="1"/>
  <c r="B14" i="167" s="1"/>
  <c r="B15" i="167" s="1"/>
  <c r="B16" i="167" s="1"/>
  <c r="B17" i="167" s="1"/>
  <c r="B18" i="167" s="1"/>
  <c r="B19" i="167" s="1"/>
  <c r="B20" i="167" s="1"/>
  <c r="B21" i="167" s="1"/>
  <c r="B22" i="167" s="1"/>
  <c r="B23" i="167" s="1"/>
  <c r="B24" i="167" s="1"/>
  <c r="F10" i="167"/>
  <c r="H10" i="167"/>
  <c r="F11" i="167"/>
  <c r="H11" i="167"/>
  <c r="F12" i="167"/>
  <c r="H12" i="167"/>
  <c r="F13" i="167"/>
  <c r="H13" i="167"/>
  <c r="F14" i="167"/>
  <c r="H14" i="167"/>
  <c r="F15" i="167"/>
  <c r="H15" i="167"/>
  <c r="F16" i="167"/>
  <c r="H16" i="167"/>
  <c r="F17" i="167"/>
  <c r="H17" i="167"/>
  <c r="F18" i="167"/>
  <c r="H18" i="167"/>
  <c r="F19" i="167"/>
  <c r="H19" i="167"/>
  <c r="I19" i="167"/>
  <c r="F20" i="167"/>
  <c r="H20" i="167"/>
  <c r="F21" i="167"/>
  <c r="H21" i="167"/>
  <c r="A22" i="167"/>
  <c r="A23" i="167" s="1"/>
  <c r="A24" i="167" s="1"/>
  <c r="F22" i="167"/>
  <c r="H22" i="167"/>
  <c r="F23" i="167"/>
  <c r="H23" i="167"/>
  <c r="F24" i="167"/>
  <c r="H24" i="167"/>
  <c r="D5" i="58"/>
  <c r="F9" i="58"/>
  <c r="H9" i="58"/>
  <c r="H26" i="58" s="1"/>
  <c r="A10" i="58"/>
  <c r="A11" i="58"/>
  <c r="A12" i="58" s="1"/>
  <c r="A13" i="58" s="1"/>
  <c r="A14" i="58" s="1"/>
  <c r="A15" i="58" s="1"/>
  <c r="A16" i="58" s="1"/>
  <c r="A17" i="58" s="1"/>
  <c r="A18" i="58" s="1"/>
  <c r="A19" i="58" s="1"/>
  <c r="B10" i="58"/>
  <c r="B11" i="58"/>
  <c r="B12" i="58"/>
  <c r="B13" i="58" s="1"/>
  <c r="B14" i="58" s="1"/>
  <c r="B15" i="58" s="1"/>
  <c r="B16" i="58" s="1"/>
  <c r="B17" i="58" s="1"/>
  <c r="B18" i="58" s="1"/>
  <c r="B19" i="58" s="1"/>
  <c r="B20" i="58" s="1"/>
  <c r="B21" i="58" s="1"/>
  <c r="B22" i="58" s="1"/>
  <c r="B23" i="58" s="1"/>
  <c r="B24" i="58" s="1"/>
  <c r="F10" i="58"/>
  <c r="F26" i="58" s="1"/>
  <c r="G12" i="58" s="1"/>
  <c r="H10" i="58"/>
  <c r="F11" i="58"/>
  <c r="H11" i="58"/>
  <c r="F12" i="58"/>
  <c r="H12" i="58"/>
  <c r="F13" i="58"/>
  <c r="H13" i="58"/>
  <c r="F14" i="58"/>
  <c r="H14" i="58"/>
  <c r="F15" i="58"/>
  <c r="H15" i="58"/>
  <c r="F16" i="58"/>
  <c r="H16" i="58"/>
  <c r="F17" i="58"/>
  <c r="I17" i="58" s="1"/>
  <c r="H17" i="58"/>
  <c r="F18" i="58"/>
  <c r="H18" i="58"/>
  <c r="F19" i="58"/>
  <c r="H19" i="58"/>
  <c r="F20" i="58"/>
  <c r="H20" i="58"/>
  <c r="F21" i="58"/>
  <c r="H21" i="58"/>
  <c r="A22" i="58"/>
  <c r="A23" i="58" s="1"/>
  <c r="A24" i="58" s="1"/>
  <c r="F22" i="58"/>
  <c r="H22" i="58"/>
  <c r="F23" i="58"/>
  <c r="H23" i="58"/>
  <c r="F24" i="58"/>
  <c r="H24" i="58"/>
  <c r="D5" i="168"/>
  <c r="F9" i="168"/>
  <c r="H9" i="168"/>
  <c r="A10" i="168"/>
  <c r="A11" i="168"/>
  <c r="A12" i="168" s="1"/>
  <c r="A13" i="168" s="1"/>
  <c r="A14" i="168" s="1"/>
  <c r="A15" i="168" s="1"/>
  <c r="A16" i="168" s="1"/>
  <c r="A17" i="168" s="1"/>
  <c r="A18" i="168" s="1"/>
  <c r="A19" i="168" s="1"/>
  <c r="B10" i="168"/>
  <c r="B11" i="168"/>
  <c r="B12" i="168" s="1"/>
  <c r="B13" i="168" s="1"/>
  <c r="B14" i="168" s="1"/>
  <c r="B15" i="168" s="1"/>
  <c r="B16" i="168" s="1"/>
  <c r="B17" i="168" s="1"/>
  <c r="B18" i="168" s="1"/>
  <c r="B19" i="168" s="1"/>
  <c r="B20" i="168" s="1"/>
  <c r="B21" i="168" s="1"/>
  <c r="B22" i="168" s="1"/>
  <c r="B23" i="168" s="1"/>
  <c r="B24" i="168" s="1"/>
  <c r="F10" i="168"/>
  <c r="H10" i="168"/>
  <c r="F11" i="168"/>
  <c r="G11" i="168" s="1"/>
  <c r="H11" i="168"/>
  <c r="F12" i="168"/>
  <c r="H12" i="168"/>
  <c r="F13" i="168"/>
  <c r="H13" i="168"/>
  <c r="F14" i="168"/>
  <c r="H14" i="168"/>
  <c r="F15" i="168"/>
  <c r="H15" i="168"/>
  <c r="F16" i="168"/>
  <c r="H16" i="168"/>
  <c r="F17" i="168"/>
  <c r="H17" i="168"/>
  <c r="F18" i="168"/>
  <c r="H18" i="168"/>
  <c r="F19" i="168"/>
  <c r="H19" i="168"/>
  <c r="F20" i="168"/>
  <c r="H20" i="168"/>
  <c r="F21" i="168"/>
  <c r="H21" i="168"/>
  <c r="A22" i="168"/>
  <c r="A23" i="168"/>
  <c r="A24" i="168"/>
  <c r="F22" i="168"/>
  <c r="H22" i="168"/>
  <c r="F23" i="168"/>
  <c r="H23" i="168"/>
  <c r="F24" i="168"/>
  <c r="H24" i="168"/>
  <c r="D5" i="169"/>
  <c r="F9" i="169"/>
  <c r="H9" i="169"/>
  <c r="A10" i="169"/>
  <c r="B10" i="169"/>
  <c r="B11" i="169"/>
  <c r="B12" i="169"/>
  <c r="B13" i="169" s="1"/>
  <c r="B14" i="169" s="1"/>
  <c r="B15" i="169" s="1"/>
  <c r="B16" i="169" s="1"/>
  <c r="B17" i="169" s="1"/>
  <c r="B18" i="169" s="1"/>
  <c r="B19" i="169" s="1"/>
  <c r="B20" i="169" s="1"/>
  <c r="B21" i="169" s="1"/>
  <c r="B22" i="169" s="1"/>
  <c r="B23" i="169" s="1"/>
  <c r="B24" i="169" s="1"/>
  <c r="F10" i="169"/>
  <c r="H10" i="169"/>
  <c r="A11" i="169"/>
  <c r="A12" i="169"/>
  <c r="A13" i="169" s="1"/>
  <c r="A14" i="169" s="1"/>
  <c r="A15" i="169" s="1"/>
  <c r="A16" i="169" s="1"/>
  <c r="A17" i="169" s="1"/>
  <c r="A18" i="169" s="1"/>
  <c r="A19" i="169" s="1"/>
  <c r="F11" i="169"/>
  <c r="H11" i="169"/>
  <c r="F12" i="169"/>
  <c r="I12" i="169"/>
  <c r="H12" i="169"/>
  <c r="F13" i="169"/>
  <c r="I13" i="169" s="1"/>
  <c r="H13" i="169"/>
  <c r="F14" i="169"/>
  <c r="H14" i="169"/>
  <c r="F15" i="169"/>
  <c r="H15" i="169"/>
  <c r="F16" i="169"/>
  <c r="H16" i="169"/>
  <c r="F17" i="169"/>
  <c r="I17" i="169"/>
  <c r="H17" i="169"/>
  <c r="F18" i="169"/>
  <c r="H18" i="169"/>
  <c r="F19" i="169"/>
  <c r="I19" i="169" s="1"/>
  <c r="H19" i="169"/>
  <c r="F20" i="169"/>
  <c r="H20" i="169"/>
  <c r="F21" i="169"/>
  <c r="H21" i="169"/>
  <c r="A22" i="169"/>
  <c r="A23" i="169"/>
  <c r="A24" i="169" s="1"/>
  <c r="F22" i="169"/>
  <c r="H22" i="169"/>
  <c r="F23" i="169"/>
  <c r="H23" i="169"/>
  <c r="F24" i="169"/>
  <c r="H24" i="169"/>
  <c r="D5" i="170"/>
  <c r="F9" i="170"/>
  <c r="I9" i="170"/>
  <c r="H9" i="170"/>
  <c r="A10" i="170"/>
  <c r="A11" i="170"/>
  <c r="A12" i="170" s="1"/>
  <c r="A13" i="170" s="1"/>
  <c r="A14" i="170" s="1"/>
  <c r="A15" i="170" s="1"/>
  <c r="A16" i="170" s="1"/>
  <c r="A17" i="170" s="1"/>
  <c r="A18" i="170" s="1"/>
  <c r="A19" i="170" s="1"/>
  <c r="B10" i="170"/>
  <c r="B11" i="170"/>
  <c r="B12" i="170"/>
  <c r="B13" i="170" s="1"/>
  <c r="B14" i="170" s="1"/>
  <c r="B15" i="170" s="1"/>
  <c r="B16" i="170" s="1"/>
  <c r="B17" i="170" s="1"/>
  <c r="B18" i="170" s="1"/>
  <c r="B19" i="170" s="1"/>
  <c r="B20" i="170" s="1"/>
  <c r="B21" i="170" s="1"/>
  <c r="B22" i="170" s="1"/>
  <c r="B23" i="170" s="1"/>
  <c r="B24" i="170" s="1"/>
  <c r="F10" i="170"/>
  <c r="H10" i="170"/>
  <c r="F11" i="170"/>
  <c r="H11" i="170"/>
  <c r="F12" i="170"/>
  <c r="H12" i="170"/>
  <c r="F13" i="170"/>
  <c r="H13" i="170"/>
  <c r="F14" i="170"/>
  <c r="H14" i="170"/>
  <c r="F15" i="170"/>
  <c r="H15" i="170"/>
  <c r="F16" i="170"/>
  <c r="H16" i="170"/>
  <c r="F17" i="170"/>
  <c r="H17" i="170"/>
  <c r="F18" i="170"/>
  <c r="H18" i="170"/>
  <c r="F19" i="170"/>
  <c r="H19" i="170"/>
  <c r="F20" i="170"/>
  <c r="H20" i="170"/>
  <c r="F21" i="170"/>
  <c r="H21" i="170"/>
  <c r="H26" i="170" s="1"/>
  <c r="A22" i="170"/>
  <c r="A23" i="170"/>
  <c r="A24" i="170"/>
  <c r="F22" i="170"/>
  <c r="H22" i="170"/>
  <c r="F23" i="170"/>
  <c r="H23" i="170"/>
  <c r="F24" i="170"/>
  <c r="I24" i="170" s="1"/>
  <c r="H24" i="170"/>
  <c r="D5" i="171"/>
  <c r="F9" i="171"/>
  <c r="I9" i="171" s="1"/>
  <c r="H9" i="171"/>
  <c r="A10" i="171"/>
  <c r="A11" i="171"/>
  <c r="A12" i="171" s="1"/>
  <c r="A13" i="171" s="1"/>
  <c r="A14" i="171" s="1"/>
  <c r="A15" i="171" s="1"/>
  <c r="A16" i="171" s="1"/>
  <c r="A17" i="171" s="1"/>
  <c r="A18" i="171" s="1"/>
  <c r="A19" i="171" s="1"/>
  <c r="B10" i="171"/>
  <c r="F10" i="171"/>
  <c r="H10" i="171"/>
  <c r="B11" i="171"/>
  <c r="B12" i="171"/>
  <c r="B13" i="171" s="1"/>
  <c r="B14" i="171" s="1"/>
  <c r="B15" i="171" s="1"/>
  <c r="B16" i="171" s="1"/>
  <c r="B17" i="171" s="1"/>
  <c r="B18" i="171" s="1"/>
  <c r="B19" i="171" s="1"/>
  <c r="B20" i="171" s="1"/>
  <c r="B21" i="171" s="1"/>
  <c r="B22" i="171" s="1"/>
  <c r="B23" i="171" s="1"/>
  <c r="B24" i="171" s="1"/>
  <c r="F11" i="171"/>
  <c r="G11" i="171"/>
  <c r="H11" i="171"/>
  <c r="F12" i="171"/>
  <c r="H12" i="171"/>
  <c r="F13" i="171"/>
  <c r="H13" i="171"/>
  <c r="F14" i="171"/>
  <c r="H14" i="171"/>
  <c r="F15" i="171"/>
  <c r="I15" i="171" s="1"/>
  <c r="H15" i="171"/>
  <c r="F16" i="171"/>
  <c r="I16" i="171"/>
  <c r="H16" i="171"/>
  <c r="F17" i="171"/>
  <c r="H17" i="171"/>
  <c r="F18" i="171"/>
  <c r="H18" i="171"/>
  <c r="F19" i="171"/>
  <c r="I19" i="171" s="1"/>
  <c r="H19" i="171"/>
  <c r="F20" i="171"/>
  <c r="H20" i="171"/>
  <c r="F21" i="171"/>
  <c r="H21" i="171"/>
  <c r="A22" i="171"/>
  <c r="F22" i="171"/>
  <c r="I22" i="171" s="1"/>
  <c r="H22" i="171"/>
  <c r="A23" i="171"/>
  <c r="A24" i="171" s="1"/>
  <c r="F23" i="171"/>
  <c r="I23" i="171" s="1"/>
  <c r="H23" i="171"/>
  <c r="F24" i="171"/>
  <c r="H24" i="171"/>
  <c r="D5" i="172"/>
  <c r="F9" i="172"/>
  <c r="H9" i="172"/>
  <c r="A10" i="172"/>
  <c r="A11" i="172" s="1"/>
  <c r="A12" i="172" s="1"/>
  <c r="A13" i="172" s="1"/>
  <c r="A14" i="172" s="1"/>
  <c r="A15" i="172" s="1"/>
  <c r="A16" i="172" s="1"/>
  <c r="A17" i="172" s="1"/>
  <c r="A18" i="172" s="1"/>
  <c r="A19" i="172" s="1"/>
  <c r="B10" i="172"/>
  <c r="B11" i="172" s="1"/>
  <c r="B12" i="172" s="1"/>
  <c r="B13" i="172" s="1"/>
  <c r="B14" i="172" s="1"/>
  <c r="B15" i="172" s="1"/>
  <c r="B16" i="172" s="1"/>
  <c r="B17" i="172" s="1"/>
  <c r="B18" i="172" s="1"/>
  <c r="B19" i="172" s="1"/>
  <c r="B20" i="172" s="1"/>
  <c r="B21" i="172" s="1"/>
  <c r="B22" i="172" s="1"/>
  <c r="B23" i="172" s="1"/>
  <c r="B24" i="172" s="1"/>
  <c r="F10" i="172"/>
  <c r="H10" i="172"/>
  <c r="F11" i="172"/>
  <c r="H11" i="172"/>
  <c r="F12" i="172"/>
  <c r="H12" i="172"/>
  <c r="F13" i="172"/>
  <c r="H13" i="172"/>
  <c r="F14" i="172"/>
  <c r="H14" i="172"/>
  <c r="F15" i="172"/>
  <c r="H15" i="172"/>
  <c r="F16" i="172"/>
  <c r="I16" i="172" s="1"/>
  <c r="H16" i="172"/>
  <c r="F17" i="172"/>
  <c r="H17" i="172"/>
  <c r="F18" i="172"/>
  <c r="H18" i="172"/>
  <c r="F19" i="172"/>
  <c r="H19" i="172"/>
  <c r="F20" i="172"/>
  <c r="H20" i="172"/>
  <c r="F21" i="172"/>
  <c r="H21" i="172"/>
  <c r="A22" i="172"/>
  <c r="A23" i="172"/>
  <c r="A24" i="172" s="1"/>
  <c r="F22" i="172"/>
  <c r="H22" i="172"/>
  <c r="F23" i="172"/>
  <c r="I23" i="172"/>
  <c r="H23" i="172"/>
  <c r="F24" i="172"/>
  <c r="H24" i="172"/>
  <c r="D5" i="173"/>
  <c r="F9" i="173"/>
  <c r="F26" i="173" s="1"/>
  <c r="H9" i="173"/>
  <c r="H26" i="173" s="1"/>
  <c r="A10" i="173"/>
  <c r="A11" i="173" s="1"/>
  <c r="A12" i="173" s="1"/>
  <c r="A13" i="173" s="1"/>
  <c r="A14" i="173" s="1"/>
  <c r="A15" i="173" s="1"/>
  <c r="A16" i="173" s="1"/>
  <c r="A17" i="173" s="1"/>
  <c r="A18" i="173" s="1"/>
  <c r="A19" i="173" s="1"/>
  <c r="B10" i="173"/>
  <c r="B11" i="173"/>
  <c r="B12" i="173" s="1"/>
  <c r="B13" i="173" s="1"/>
  <c r="B14" i="173" s="1"/>
  <c r="B15" i="173" s="1"/>
  <c r="B16" i="173" s="1"/>
  <c r="B17" i="173" s="1"/>
  <c r="B18" i="173" s="1"/>
  <c r="B19" i="173" s="1"/>
  <c r="B20" i="173" s="1"/>
  <c r="B21" i="173" s="1"/>
  <c r="B22" i="173" s="1"/>
  <c r="B23" i="173" s="1"/>
  <c r="B24" i="173" s="1"/>
  <c r="F10" i="173"/>
  <c r="H10" i="173"/>
  <c r="F11" i="173"/>
  <c r="H11" i="173"/>
  <c r="F12" i="173"/>
  <c r="H12" i="173"/>
  <c r="F13" i="173"/>
  <c r="H13" i="173"/>
  <c r="F14" i="173"/>
  <c r="H14" i="173"/>
  <c r="F15" i="173"/>
  <c r="H15" i="173"/>
  <c r="F16" i="173"/>
  <c r="H16" i="173"/>
  <c r="F17" i="173"/>
  <c r="H17" i="173"/>
  <c r="F18" i="173"/>
  <c r="I18" i="173"/>
  <c r="H18" i="173"/>
  <c r="F19" i="173"/>
  <c r="I19" i="173" s="1"/>
  <c r="H19" i="173"/>
  <c r="F20" i="173"/>
  <c r="H20" i="173"/>
  <c r="F21" i="173"/>
  <c r="H21" i="173"/>
  <c r="A22" i="173"/>
  <c r="A23" i="173"/>
  <c r="A24" i="173" s="1"/>
  <c r="F22" i="173"/>
  <c r="H22" i="173"/>
  <c r="F23" i="173"/>
  <c r="H23" i="173"/>
  <c r="F24" i="173"/>
  <c r="H24" i="173"/>
  <c r="D5" i="174"/>
  <c r="F9" i="174"/>
  <c r="H9" i="174"/>
  <c r="A10" i="174"/>
  <c r="A11" i="174"/>
  <c r="A12" i="174" s="1"/>
  <c r="A13" i="174" s="1"/>
  <c r="A14" i="174" s="1"/>
  <c r="A15" i="174" s="1"/>
  <c r="A16" i="174" s="1"/>
  <c r="A17" i="174" s="1"/>
  <c r="A18" i="174" s="1"/>
  <c r="A19" i="174" s="1"/>
  <c r="B10" i="174"/>
  <c r="B11" i="174"/>
  <c r="B12" i="174" s="1"/>
  <c r="B13" i="174" s="1"/>
  <c r="B14" i="174" s="1"/>
  <c r="B15" i="174" s="1"/>
  <c r="B16" i="174" s="1"/>
  <c r="B17" i="174" s="1"/>
  <c r="B18" i="174" s="1"/>
  <c r="B19" i="174" s="1"/>
  <c r="B20" i="174" s="1"/>
  <c r="B21" i="174" s="1"/>
  <c r="B22" i="174" s="1"/>
  <c r="B23" i="174" s="1"/>
  <c r="B24" i="174" s="1"/>
  <c r="F10" i="174"/>
  <c r="G10" i="174" s="1"/>
  <c r="H10" i="174"/>
  <c r="H26" i="174" s="1"/>
  <c r="F11" i="174"/>
  <c r="G11" i="174"/>
  <c r="H11" i="174"/>
  <c r="F12" i="174"/>
  <c r="H12" i="174"/>
  <c r="F13" i="174"/>
  <c r="H13" i="174"/>
  <c r="F14" i="174"/>
  <c r="H14" i="174"/>
  <c r="F15" i="174"/>
  <c r="H15" i="174"/>
  <c r="I15" i="174"/>
  <c r="F16" i="174"/>
  <c r="H16" i="174"/>
  <c r="F17" i="174"/>
  <c r="H17" i="174"/>
  <c r="F18" i="174"/>
  <c r="H18" i="174"/>
  <c r="F19" i="174"/>
  <c r="H19" i="174"/>
  <c r="I19" i="174"/>
  <c r="F20" i="174"/>
  <c r="H20" i="174"/>
  <c r="F21" i="174"/>
  <c r="H21" i="174"/>
  <c r="A22" i="174"/>
  <c r="F22" i="174"/>
  <c r="H22" i="174"/>
  <c r="A23" i="174"/>
  <c r="A24" i="174" s="1"/>
  <c r="F23" i="174"/>
  <c r="H23" i="174"/>
  <c r="F24" i="174"/>
  <c r="H24" i="174"/>
  <c r="D5" i="175"/>
  <c r="F9" i="175"/>
  <c r="F26" i="175" s="1"/>
  <c r="H9" i="175"/>
  <c r="A10" i="175"/>
  <c r="A11" i="175"/>
  <c r="A12" i="175"/>
  <c r="A13" i="175" s="1"/>
  <c r="A14" i="175" s="1"/>
  <c r="A15" i="175" s="1"/>
  <c r="A16" i="175" s="1"/>
  <c r="A17" i="175" s="1"/>
  <c r="A18" i="175" s="1"/>
  <c r="A19" i="175" s="1"/>
  <c r="B10" i="175"/>
  <c r="B11" i="175" s="1"/>
  <c r="B12" i="175" s="1"/>
  <c r="B13" i="175" s="1"/>
  <c r="B14" i="175" s="1"/>
  <c r="B15" i="175" s="1"/>
  <c r="B16" i="175" s="1"/>
  <c r="B17" i="175" s="1"/>
  <c r="B18" i="175" s="1"/>
  <c r="B19" i="175" s="1"/>
  <c r="B20" i="175" s="1"/>
  <c r="B21" i="175" s="1"/>
  <c r="B22" i="175" s="1"/>
  <c r="B23" i="175" s="1"/>
  <c r="B24" i="175" s="1"/>
  <c r="F10" i="175"/>
  <c r="H10" i="175"/>
  <c r="F11" i="175"/>
  <c r="H11" i="175"/>
  <c r="F12" i="175"/>
  <c r="H12" i="175"/>
  <c r="F13" i="175"/>
  <c r="H13" i="175"/>
  <c r="F14" i="175"/>
  <c r="H14" i="175"/>
  <c r="F15" i="175"/>
  <c r="H15" i="175"/>
  <c r="F16" i="175"/>
  <c r="H16" i="175"/>
  <c r="F17" i="175"/>
  <c r="H17" i="175"/>
  <c r="F18" i="175"/>
  <c r="H18" i="175"/>
  <c r="F19" i="175"/>
  <c r="H19" i="175"/>
  <c r="F20" i="175"/>
  <c r="H20" i="175"/>
  <c r="F21" i="175"/>
  <c r="H21" i="175"/>
  <c r="A22" i="175"/>
  <c r="F22" i="175"/>
  <c r="H22" i="175"/>
  <c r="A23" i="175"/>
  <c r="A24" i="175"/>
  <c r="F23" i="175"/>
  <c r="H23" i="175"/>
  <c r="F24" i="175"/>
  <c r="H24" i="175"/>
  <c r="D5" i="176"/>
  <c r="F9" i="176"/>
  <c r="H9" i="176"/>
  <c r="A10" i="176"/>
  <c r="A11" i="176" s="1"/>
  <c r="A12" i="176" s="1"/>
  <c r="A13" i="176" s="1"/>
  <c r="A14" i="176" s="1"/>
  <c r="A15" i="176" s="1"/>
  <c r="A16" i="176" s="1"/>
  <c r="A17" i="176" s="1"/>
  <c r="A18" i="176" s="1"/>
  <c r="A19" i="176" s="1"/>
  <c r="B10" i="176"/>
  <c r="B11" i="176"/>
  <c r="B12" i="176" s="1"/>
  <c r="B13" i="176" s="1"/>
  <c r="B14" i="176" s="1"/>
  <c r="B15" i="176" s="1"/>
  <c r="B16" i="176" s="1"/>
  <c r="B17" i="176" s="1"/>
  <c r="B18" i="176" s="1"/>
  <c r="B19" i="176" s="1"/>
  <c r="B20" i="176" s="1"/>
  <c r="B21" i="176" s="1"/>
  <c r="B22" i="176" s="1"/>
  <c r="B23" i="176" s="1"/>
  <c r="B24" i="176" s="1"/>
  <c r="F10" i="176"/>
  <c r="H10" i="176"/>
  <c r="F11" i="176"/>
  <c r="G11" i="176"/>
  <c r="H11" i="176"/>
  <c r="F12" i="176"/>
  <c r="H12" i="176"/>
  <c r="F13" i="176"/>
  <c r="H13" i="176"/>
  <c r="F14" i="176"/>
  <c r="H14" i="176"/>
  <c r="F15" i="176"/>
  <c r="H15" i="176"/>
  <c r="F16" i="176"/>
  <c r="H16" i="176"/>
  <c r="F17" i="176"/>
  <c r="H17" i="176"/>
  <c r="F18" i="176"/>
  <c r="H18" i="176"/>
  <c r="F19" i="176"/>
  <c r="H19" i="176"/>
  <c r="F20" i="176"/>
  <c r="H20" i="176"/>
  <c r="F21" i="176"/>
  <c r="H21" i="176"/>
  <c r="A22" i="176"/>
  <c r="A23" i="176"/>
  <c r="A24" i="176"/>
  <c r="F22" i="176"/>
  <c r="H22" i="176"/>
  <c r="F23" i="176"/>
  <c r="H23" i="176"/>
  <c r="F24" i="176"/>
  <c r="H24" i="176"/>
  <c r="D5" i="177"/>
  <c r="F9" i="177"/>
  <c r="H9" i="177"/>
  <c r="A10" i="177"/>
  <c r="A11" i="177"/>
  <c r="A12" i="177" s="1"/>
  <c r="A13" i="177" s="1"/>
  <c r="A14" i="177" s="1"/>
  <c r="B10" i="177"/>
  <c r="B11" i="177"/>
  <c r="B12" i="177"/>
  <c r="F10" i="177"/>
  <c r="H10" i="177"/>
  <c r="F11" i="177"/>
  <c r="H11" i="177"/>
  <c r="B13" i="177"/>
  <c r="B14" i="177"/>
  <c r="B15" i="177"/>
  <c r="B16" i="177" s="1"/>
  <c r="B17" i="177" s="1"/>
  <c r="B18" i="177" s="1"/>
  <c r="B19" i="177" s="1"/>
  <c r="B20" i="177" s="1"/>
  <c r="B21" i="177" s="1"/>
  <c r="B22" i="177" s="1"/>
  <c r="B23" i="177" s="1"/>
  <c r="B24" i="177" s="1"/>
  <c r="F12" i="177"/>
  <c r="H12" i="177"/>
  <c r="F13" i="177"/>
  <c r="H13" i="177"/>
  <c r="F14" i="177"/>
  <c r="H14" i="177"/>
  <c r="A15" i="177"/>
  <c r="A16" i="177" s="1"/>
  <c r="A17" i="177" s="1"/>
  <c r="A18" i="177" s="1"/>
  <c r="A19" i="177" s="1"/>
  <c r="F15" i="177"/>
  <c r="H15" i="177"/>
  <c r="F16" i="177"/>
  <c r="H16" i="177"/>
  <c r="F17" i="177"/>
  <c r="H17" i="177"/>
  <c r="F18" i="177"/>
  <c r="H18" i="177"/>
  <c r="F19" i="177"/>
  <c r="H19" i="177"/>
  <c r="F20" i="177"/>
  <c r="H20" i="177"/>
  <c r="F21" i="177"/>
  <c r="H21" i="177"/>
  <c r="A22" i="177"/>
  <c r="A23" i="177" s="1"/>
  <c r="A24" i="177" s="1"/>
  <c r="F22" i="177"/>
  <c r="H22" i="177"/>
  <c r="F23" i="177"/>
  <c r="H23" i="177"/>
  <c r="F24" i="177"/>
  <c r="H24" i="177"/>
  <c r="D5" i="59"/>
  <c r="F9" i="59"/>
  <c r="H9" i="59"/>
  <c r="A10" i="59"/>
  <c r="A11" i="59"/>
  <c r="A12" i="59" s="1"/>
  <c r="A13" i="59" s="1"/>
  <c r="A14" i="59" s="1"/>
  <c r="A15" i="59" s="1"/>
  <c r="A16" i="59" s="1"/>
  <c r="A17" i="59" s="1"/>
  <c r="A18" i="59" s="1"/>
  <c r="A19" i="59" s="1"/>
  <c r="B10" i="59"/>
  <c r="B11" i="59"/>
  <c r="B12" i="59"/>
  <c r="B13" i="59" s="1"/>
  <c r="B14" i="59" s="1"/>
  <c r="B15" i="59" s="1"/>
  <c r="B16" i="59" s="1"/>
  <c r="B17" i="59" s="1"/>
  <c r="B18" i="59" s="1"/>
  <c r="B19" i="59" s="1"/>
  <c r="B20" i="59" s="1"/>
  <c r="B21" i="59" s="1"/>
  <c r="B22" i="59" s="1"/>
  <c r="B23" i="59" s="1"/>
  <c r="B24" i="59" s="1"/>
  <c r="F10" i="59"/>
  <c r="H10" i="59"/>
  <c r="I10" i="59"/>
  <c r="F11" i="59"/>
  <c r="H11" i="59"/>
  <c r="F12" i="59"/>
  <c r="H12" i="59"/>
  <c r="F13" i="59"/>
  <c r="H13" i="59"/>
  <c r="F14" i="59"/>
  <c r="H14" i="59"/>
  <c r="F15" i="59"/>
  <c r="H15" i="59"/>
  <c r="F16" i="59"/>
  <c r="H16" i="59"/>
  <c r="F17" i="59"/>
  <c r="H17" i="59"/>
  <c r="I17" i="59"/>
  <c r="F18" i="59"/>
  <c r="H18" i="59"/>
  <c r="F19" i="59"/>
  <c r="H19" i="59"/>
  <c r="F20" i="59"/>
  <c r="H20" i="59"/>
  <c r="F21" i="59"/>
  <c r="H21" i="59"/>
  <c r="A22" i="59"/>
  <c r="A23" i="59"/>
  <c r="A24" i="59" s="1"/>
  <c r="F22" i="59"/>
  <c r="H22" i="59"/>
  <c r="F23" i="59"/>
  <c r="H23" i="59"/>
  <c r="F24" i="59"/>
  <c r="H24" i="59"/>
  <c r="D5" i="178"/>
  <c r="F9" i="178"/>
  <c r="H9" i="178"/>
  <c r="A10" i="178"/>
  <c r="A11" i="178"/>
  <c r="A12" i="178" s="1"/>
  <c r="A13" i="178" s="1"/>
  <c r="A14" i="178" s="1"/>
  <c r="A15" i="178" s="1"/>
  <c r="A16" i="178" s="1"/>
  <c r="A17" i="178" s="1"/>
  <c r="A18" i="178" s="1"/>
  <c r="A19" i="178" s="1"/>
  <c r="B10" i="178"/>
  <c r="F10" i="178"/>
  <c r="H10" i="178"/>
  <c r="B11" i="178"/>
  <c r="B12" i="178"/>
  <c r="B13" i="178" s="1"/>
  <c r="B14" i="178"/>
  <c r="B15" i="178" s="1"/>
  <c r="B16" i="178" s="1"/>
  <c r="B17" i="178" s="1"/>
  <c r="B18" i="178" s="1"/>
  <c r="B19" i="178" s="1"/>
  <c r="B20" i="178" s="1"/>
  <c r="B21" i="178" s="1"/>
  <c r="B22" i="178" s="1"/>
  <c r="B23" i="178" s="1"/>
  <c r="B24" i="178" s="1"/>
  <c r="F11" i="178"/>
  <c r="H11" i="178"/>
  <c r="F12" i="178"/>
  <c r="H12" i="178"/>
  <c r="F13" i="178"/>
  <c r="H13" i="178"/>
  <c r="F14" i="178"/>
  <c r="H14" i="178"/>
  <c r="F15" i="178"/>
  <c r="H15" i="178"/>
  <c r="F16" i="178"/>
  <c r="H16" i="178"/>
  <c r="F17" i="178"/>
  <c r="H17" i="178"/>
  <c r="F18" i="178"/>
  <c r="H18" i="178"/>
  <c r="F19" i="178"/>
  <c r="I19" i="178"/>
  <c r="H19" i="178"/>
  <c r="F20" i="178"/>
  <c r="I20" i="178" s="1"/>
  <c r="H20" i="178"/>
  <c r="F21" i="178"/>
  <c r="H21" i="178"/>
  <c r="A22" i="178"/>
  <c r="A23" i="178" s="1"/>
  <c r="A24" i="178" s="1"/>
  <c r="F22" i="178"/>
  <c r="H22" i="178"/>
  <c r="F23" i="178"/>
  <c r="H23" i="178"/>
  <c r="F24" i="178"/>
  <c r="H24" i="178"/>
  <c r="D5" i="179"/>
  <c r="F9" i="179"/>
  <c r="H9" i="179"/>
  <c r="A10" i="179"/>
  <c r="A11" i="179"/>
  <c r="A12" i="179"/>
  <c r="A13" i="179" s="1"/>
  <c r="A14" i="179" s="1"/>
  <c r="A15" i="179" s="1"/>
  <c r="A16" i="179" s="1"/>
  <c r="A17" i="179" s="1"/>
  <c r="A18" i="179" s="1"/>
  <c r="A19" i="179" s="1"/>
  <c r="B10" i="179"/>
  <c r="B11" i="179" s="1"/>
  <c r="F10" i="179"/>
  <c r="I10" i="179"/>
  <c r="H10" i="179"/>
  <c r="B12" i="179"/>
  <c r="B13" i="179" s="1"/>
  <c r="B14" i="179" s="1"/>
  <c r="B15" i="179" s="1"/>
  <c r="B16" i="179" s="1"/>
  <c r="B17" i="179" s="1"/>
  <c r="B18" i="179" s="1"/>
  <c r="B19" i="179" s="1"/>
  <c r="B20" i="179" s="1"/>
  <c r="B21" i="179" s="1"/>
  <c r="B22" i="179" s="1"/>
  <c r="B23" i="179" s="1"/>
  <c r="B24" i="179" s="1"/>
  <c r="F11" i="179"/>
  <c r="H11" i="179"/>
  <c r="F12" i="179"/>
  <c r="H12" i="179"/>
  <c r="F13" i="179"/>
  <c r="H13" i="179"/>
  <c r="F14" i="179"/>
  <c r="H14" i="179"/>
  <c r="F15" i="179"/>
  <c r="H15" i="179"/>
  <c r="F16" i="179"/>
  <c r="H16" i="179"/>
  <c r="F17" i="179"/>
  <c r="H17" i="179"/>
  <c r="F18" i="179"/>
  <c r="H18" i="179"/>
  <c r="F19" i="179"/>
  <c r="H19" i="179"/>
  <c r="F20" i="179"/>
  <c r="H20" i="179"/>
  <c r="F21" i="179"/>
  <c r="H21" i="179"/>
  <c r="A22" i="179"/>
  <c r="A23" i="179" s="1"/>
  <c r="A24" i="179" s="1"/>
  <c r="F22" i="179"/>
  <c r="H22" i="179"/>
  <c r="F23" i="179"/>
  <c r="H23" i="179"/>
  <c r="F24" i="179"/>
  <c r="H24" i="179"/>
  <c r="D5" i="180"/>
  <c r="F9" i="180"/>
  <c r="H9" i="180"/>
  <c r="A10" i="180"/>
  <c r="A11" i="180" s="1"/>
  <c r="A12" i="180" s="1"/>
  <c r="A13" i="180" s="1"/>
  <c r="A14" i="180" s="1"/>
  <c r="A15" i="180" s="1"/>
  <c r="A16" i="180" s="1"/>
  <c r="A17" i="180" s="1"/>
  <c r="A18" i="180" s="1"/>
  <c r="A19" i="180" s="1"/>
  <c r="B10" i="180"/>
  <c r="B11" i="180" s="1"/>
  <c r="B12" i="180" s="1"/>
  <c r="B13" i="180" s="1"/>
  <c r="B14" i="180" s="1"/>
  <c r="B15" i="180" s="1"/>
  <c r="B16" i="180" s="1"/>
  <c r="B17" i="180" s="1"/>
  <c r="B18" i="180" s="1"/>
  <c r="B19" i="180" s="1"/>
  <c r="B20" i="180" s="1"/>
  <c r="B21" i="180" s="1"/>
  <c r="B22" i="180" s="1"/>
  <c r="B23" i="180" s="1"/>
  <c r="B24" i="180" s="1"/>
  <c r="F10" i="180"/>
  <c r="H10" i="180"/>
  <c r="F11" i="180"/>
  <c r="H11" i="180"/>
  <c r="F12" i="180"/>
  <c r="H12" i="180"/>
  <c r="F13" i="180"/>
  <c r="H13" i="180"/>
  <c r="F14" i="180"/>
  <c r="H14" i="180"/>
  <c r="F15" i="180"/>
  <c r="H15" i="180"/>
  <c r="F16" i="180"/>
  <c r="H16" i="180"/>
  <c r="F17" i="180"/>
  <c r="H17" i="180"/>
  <c r="F18" i="180"/>
  <c r="H18" i="180"/>
  <c r="I18" i="180" s="1"/>
  <c r="F19" i="180"/>
  <c r="H19" i="180"/>
  <c r="F20" i="180"/>
  <c r="H20" i="180"/>
  <c r="F21" i="180"/>
  <c r="H21" i="180"/>
  <c r="A22" i="180"/>
  <c r="A23" i="180" s="1"/>
  <c r="A24" i="180" s="1"/>
  <c r="F22" i="180"/>
  <c r="H22" i="180"/>
  <c r="F23" i="180"/>
  <c r="H23" i="180"/>
  <c r="F24" i="180"/>
  <c r="H24" i="180"/>
  <c r="D5" i="181"/>
  <c r="F9" i="181"/>
  <c r="H9" i="181"/>
  <c r="A10" i="181"/>
  <c r="A11" i="181"/>
  <c r="A12" i="181"/>
  <c r="A13" i="181" s="1"/>
  <c r="A14" i="181" s="1"/>
  <c r="A15" i="181" s="1"/>
  <c r="A16" i="181" s="1"/>
  <c r="A17" i="181" s="1"/>
  <c r="A18" i="181" s="1"/>
  <c r="A19" i="181" s="1"/>
  <c r="B10" i="181"/>
  <c r="B11" i="181" s="1"/>
  <c r="B12" i="181" s="1"/>
  <c r="B13" i="181" s="1"/>
  <c r="B14" i="181" s="1"/>
  <c r="B15" i="181"/>
  <c r="B16" i="181" s="1"/>
  <c r="B17" i="181" s="1"/>
  <c r="B18" i="181" s="1"/>
  <c r="B19" i="181" s="1"/>
  <c r="B20" i="181" s="1"/>
  <c r="B21" i="181" s="1"/>
  <c r="B22" i="181" s="1"/>
  <c r="B23" i="181" s="1"/>
  <c r="B24" i="181" s="1"/>
  <c r="F10" i="181"/>
  <c r="G10" i="181" s="1"/>
  <c r="H10" i="181"/>
  <c r="F11" i="181"/>
  <c r="G11" i="181" s="1"/>
  <c r="H11" i="181"/>
  <c r="F12" i="181"/>
  <c r="H12" i="181"/>
  <c r="F13" i="181"/>
  <c r="H13" i="181"/>
  <c r="F14" i="181"/>
  <c r="H14" i="181"/>
  <c r="F15" i="181"/>
  <c r="H15" i="181"/>
  <c r="F16" i="181"/>
  <c r="H16" i="181"/>
  <c r="F17" i="181"/>
  <c r="H17" i="181"/>
  <c r="F18" i="181"/>
  <c r="H18" i="181"/>
  <c r="F19" i="181"/>
  <c r="H19" i="181"/>
  <c r="H26" i="181" s="1"/>
  <c r="F20" i="181"/>
  <c r="H20" i="181"/>
  <c r="F21" i="181"/>
  <c r="I21" i="181" s="1"/>
  <c r="H21" i="181"/>
  <c r="A22" i="181"/>
  <c r="A23" i="181" s="1"/>
  <c r="A24" i="181" s="1"/>
  <c r="F22" i="181"/>
  <c r="H22" i="181"/>
  <c r="F23" i="181"/>
  <c r="H23" i="181"/>
  <c r="F24" i="181"/>
  <c r="H24" i="181"/>
  <c r="D5" i="182"/>
  <c r="F9" i="182"/>
  <c r="H9" i="182"/>
  <c r="I9" i="182"/>
  <c r="A10" i="182"/>
  <c r="A11" i="182" s="1"/>
  <c r="A12" i="182" s="1"/>
  <c r="A13" i="182" s="1"/>
  <c r="A14" i="182" s="1"/>
  <c r="A15" i="182" s="1"/>
  <c r="A16" i="182" s="1"/>
  <c r="A17" i="182" s="1"/>
  <c r="A18" i="182" s="1"/>
  <c r="A19" i="182" s="1"/>
  <c r="B10" i="182"/>
  <c r="F10" i="182"/>
  <c r="H10" i="182"/>
  <c r="B11" i="182"/>
  <c r="B12" i="182"/>
  <c r="B13" i="182" s="1"/>
  <c r="B14" i="182" s="1"/>
  <c r="B15" i="182" s="1"/>
  <c r="B16" i="182" s="1"/>
  <c r="B17" i="182" s="1"/>
  <c r="B18" i="182" s="1"/>
  <c r="B19" i="182" s="1"/>
  <c r="B20" i="182" s="1"/>
  <c r="B21" i="182" s="1"/>
  <c r="B22" i="182" s="1"/>
  <c r="B23" i="182" s="1"/>
  <c r="B24" i="182" s="1"/>
  <c r="F11" i="182"/>
  <c r="G11" i="182"/>
  <c r="H11" i="182"/>
  <c r="F12" i="182"/>
  <c r="H12" i="182"/>
  <c r="F13" i="182"/>
  <c r="H13" i="182"/>
  <c r="F14" i="182"/>
  <c r="H14" i="182"/>
  <c r="F15" i="182"/>
  <c r="H15" i="182"/>
  <c r="F16" i="182"/>
  <c r="H16" i="182"/>
  <c r="F17" i="182"/>
  <c r="I17" i="182"/>
  <c r="H17" i="182"/>
  <c r="F18" i="182"/>
  <c r="H18" i="182"/>
  <c r="F19" i="182"/>
  <c r="H19" i="182"/>
  <c r="F20" i="182"/>
  <c r="H20" i="182"/>
  <c r="I20" i="182"/>
  <c r="F21" i="182"/>
  <c r="G21" i="182" s="1"/>
  <c r="H21" i="182"/>
  <c r="A22" i="182"/>
  <c r="A23" i="182" s="1"/>
  <c r="A24" i="182" s="1"/>
  <c r="F22" i="182"/>
  <c r="H22" i="182"/>
  <c r="F23" i="182"/>
  <c r="H23" i="182"/>
  <c r="F24" i="182"/>
  <c r="H24" i="182"/>
  <c r="D5" i="183"/>
  <c r="F9" i="183"/>
  <c r="H9" i="183"/>
  <c r="A10" i="183"/>
  <c r="A11" i="183" s="1"/>
  <c r="A12" i="183" s="1"/>
  <c r="A13" i="183" s="1"/>
  <c r="A14" i="183" s="1"/>
  <c r="A15" i="183" s="1"/>
  <c r="A16" i="183" s="1"/>
  <c r="A17" i="183" s="1"/>
  <c r="A18" i="183" s="1"/>
  <c r="A19" i="183" s="1"/>
  <c r="B10" i="183"/>
  <c r="B11" i="183"/>
  <c r="B12" i="183"/>
  <c r="B13" i="183" s="1"/>
  <c r="B14" i="183" s="1"/>
  <c r="B15" i="183" s="1"/>
  <c r="B16" i="183" s="1"/>
  <c r="B17" i="183" s="1"/>
  <c r="B18" i="183" s="1"/>
  <c r="B19" i="183" s="1"/>
  <c r="B20" i="183" s="1"/>
  <c r="B21" i="183" s="1"/>
  <c r="B22" i="183" s="1"/>
  <c r="B23" i="183" s="1"/>
  <c r="B24" i="183" s="1"/>
  <c r="F10" i="183"/>
  <c r="H10" i="183"/>
  <c r="F11" i="183"/>
  <c r="H11" i="183"/>
  <c r="F12" i="183"/>
  <c r="H12" i="183"/>
  <c r="F13" i="183"/>
  <c r="I13" i="183" s="1"/>
  <c r="H13" i="183"/>
  <c r="F14" i="183"/>
  <c r="H14" i="183"/>
  <c r="F15" i="183"/>
  <c r="H15" i="183"/>
  <c r="F16" i="183"/>
  <c r="I16" i="183"/>
  <c r="H16" i="183"/>
  <c r="F17" i="183"/>
  <c r="I17" i="183"/>
  <c r="H17" i="183"/>
  <c r="F18" i="183"/>
  <c r="H18" i="183"/>
  <c r="F19" i="183"/>
  <c r="H19" i="183"/>
  <c r="F20" i="183"/>
  <c r="H20" i="183"/>
  <c r="F21" i="183"/>
  <c r="H21" i="183"/>
  <c r="A22" i="183"/>
  <c r="F22" i="183"/>
  <c r="H22" i="183"/>
  <c r="A23" i="183"/>
  <c r="A24" i="183" s="1"/>
  <c r="F23" i="183"/>
  <c r="H23" i="183"/>
  <c r="F24" i="183"/>
  <c r="H24" i="183"/>
  <c r="D5" i="184"/>
  <c r="F9" i="184"/>
  <c r="H9" i="184"/>
  <c r="A10" i="184"/>
  <c r="A11" i="184"/>
  <c r="A12" i="184" s="1"/>
  <c r="A13" i="184" s="1"/>
  <c r="A14" i="184" s="1"/>
  <c r="A15" i="184" s="1"/>
  <c r="A16" i="184" s="1"/>
  <c r="A17" i="184" s="1"/>
  <c r="A18" i="184" s="1"/>
  <c r="A19" i="184" s="1"/>
  <c r="B10" i="184"/>
  <c r="B11" i="184" s="1"/>
  <c r="B12" i="184" s="1"/>
  <c r="B13" i="184" s="1"/>
  <c r="B14" i="184" s="1"/>
  <c r="B15" i="184" s="1"/>
  <c r="B16" i="184" s="1"/>
  <c r="B17" i="184" s="1"/>
  <c r="B18" i="184" s="1"/>
  <c r="B19" i="184" s="1"/>
  <c r="B20" i="184" s="1"/>
  <c r="B21" i="184" s="1"/>
  <c r="B22" i="184" s="1"/>
  <c r="B23" i="184" s="1"/>
  <c r="B24" i="184" s="1"/>
  <c r="F10" i="184"/>
  <c r="H10" i="184"/>
  <c r="F11" i="184"/>
  <c r="G11" i="184" s="1"/>
  <c r="H11" i="184"/>
  <c r="F12" i="184"/>
  <c r="H12" i="184"/>
  <c r="F13" i="184"/>
  <c r="H13" i="184"/>
  <c r="F14" i="184"/>
  <c r="H14" i="184"/>
  <c r="F15" i="184"/>
  <c r="H15" i="184"/>
  <c r="F16" i="184"/>
  <c r="I16" i="184" s="1"/>
  <c r="H16" i="184"/>
  <c r="F17" i="184"/>
  <c r="H17" i="184"/>
  <c r="F18" i="184"/>
  <c r="H18" i="184"/>
  <c r="F19" i="184"/>
  <c r="H19" i="184"/>
  <c r="F20" i="184"/>
  <c r="H20" i="184"/>
  <c r="F21" i="184"/>
  <c r="H21" i="184"/>
  <c r="A22" i="184"/>
  <c r="A23" i="184"/>
  <c r="A24" i="184" s="1"/>
  <c r="F22" i="184"/>
  <c r="H22" i="184"/>
  <c r="F23" i="184"/>
  <c r="H23" i="184"/>
  <c r="F24" i="184"/>
  <c r="H24" i="184"/>
  <c r="D5" i="185"/>
  <c r="F9" i="185"/>
  <c r="H9" i="185"/>
  <c r="A10" i="185"/>
  <c r="A11" i="185" s="1"/>
  <c r="A12" i="185" s="1"/>
  <c r="A13" i="185" s="1"/>
  <c r="A14" i="185" s="1"/>
  <c r="A15" i="185" s="1"/>
  <c r="A16" i="185" s="1"/>
  <c r="A17" i="185" s="1"/>
  <c r="A18" i="185" s="1"/>
  <c r="A19" i="185" s="1"/>
  <c r="B10" i="185"/>
  <c r="B11" i="185" s="1"/>
  <c r="B12" i="185" s="1"/>
  <c r="B13" i="185" s="1"/>
  <c r="B14" i="185" s="1"/>
  <c r="B15" i="185" s="1"/>
  <c r="B16" i="185" s="1"/>
  <c r="B17" i="185" s="1"/>
  <c r="B18" i="185" s="1"/>
  <c r="B19" i="185" s="1"/>
  <c r="B20" i="185" s="1"/>
  <c r="B21" i="185" s="1"/>
  <c r="B22" i="185" s="1"/>
  <c r="B23" i="185" s="1"/>
  <c r="B24" i="185" s="1"/>
  <c r="F10" i="185"/>
  <c r="H10" i="185"/>
  <c r="F11" i="185"/>
  <c r="H11" i="185"/>
  <c r="F12" i="185"/>
  <c r="H12" i="185"/>
  <c r="F13" i="185"/>
  <c r="H13" i="185"/>
  <c r="F14" i="185"/>
  <c r="H14" i="185"/>
  <c r="F15" i="185"/>
  <c r="H15" i="185"/>
  <c r="F16" i="185"/>
  <c r="H16" i="185"/>
  <c r="F17" i="185"/>
  <c r="I17" i="185" s="1"/>
  <c r="H17" i="185"/>
  <c r="F18" i="185"/>
  <c r="H18" i="185"/>
  <c r="F19" i="185"/>
  <c r="H19" i="185"/>
  <c r="F20" i="185"/>
  <c r="H20" i="185"/>
  <c r="F21" i="185"/>
  <c r="H21" i="185"/>
  <c r="A22" i="185"/>
  <c r="A23" i="185" s="1"/>
  <c r="F22" i="185"/>
  <c r="H22" i="185"/>
  <c r="A24" i="185"/>
  <c r="F23" i="185"/>
  <c r="H23" i="185"/>
  <c r="F24" i="185"/>
  <c r="H24" i="185"/>
  <c r="D5" i="186"/>
  <c r="F9" i="186"/>
  <c r="H9" i="186"/>
  <c r="A10" i="186"/>
  <c r="A11" i="186" s="1"/>
  <c r="A12" i="186" s="1"/>
  <c r="A13" i="186" s="1"/>
  <c r="A14" i="186" s="1"/>
  <c r="A15" i="186" s="1"/>
  <c r="A16" i="186" s="1"/>
  <c r="A17" i="186" s="1"/>
  <c r="A18" i="186" s="1"/>
  <c r="A19" i="186" s="1"/>
  <c r="B10" i="186"/>
  <c r="B11" i="186" s="1"/>
  <c r="B12" i="186" s="1"/>
  <c r="B13" i="186" s="1"/>
  <c r="B14" i="186" s="1"/>
  <c r="B15" i="186" s="1"/>
  <c r="B16" i="186" s="1"/>
  <c r="B17" i="186" s="1"/>
  <c r="B18" i="186" s="1"/>
  <c r="B19" i="186" s="1"/>
  <c r="B20" i="186" s="1"/>
  <c r="B21" i="186" s="1"/>
  <c r="B22" i="186" s="1"/>
  <c r="B23" i="186" s="1"/>
  <c r="B24" i="186" s="1"/>
  <c r="F10" i="186"/>
  <c r="F26" i="186" s="1"/>
  <c r="H10" i="186"/>
  <c r="F11" i="186"/>
  <c r="I11" i="186" s="1"/>
  <c r="H11" i="186"/>
  <c r="F12" i="186"/>
  <c r="H12" i="186"/>
  <c r="F13" i="186"/>
  <c r="H13" i="186"/>
  <c r="F14" i="186"/>
  <c r="H14" i="186"/>
  <c r="F15" i="186"/>
  <c r="I15" i="186"/>
  <c r="H15" i="186"/>
  <c r="F16" i="186"/>
  <c r="H16" i="186"/>
  <c r="F17" i="186"/>
  <c r="H17" i="186"/>
  <c r="F18" i="186"/>
  <c r="H18" i="186"/>
  <c r="F19" i="186"/>
  <c r="I19" i="186"/>
  <c r="H19" i="186"/>
  <c r="F20" i="186"/>
  <c r="H20" i="186"/>
  <c r="F21" i="186"/>
  <c r="H21" i="186"/>
  <c r="A22" i="186"/>
  <c r="A23" i="186" s="1"/>
  <c r="A24" i="186" s="1"/>
  <c r="F22" i="186"/>
  <c r="H22" i="186"/>
  <c r="F23" i="186"/>
  <c r="H23" i="186"/>
  <c r="F24" i="186"/>
  <c r="H24" i="186"/>
  <c r="D5" i="60"/>
  <c r="F9" i="60"/>
  <c r="H9" i="60"/>
  <c r="A10" i="60"/>
  <c r="A11" i="60"/>
  <c r="A12" i="60" s="1"/>
  <c r="A13" i="60" s="1"/>
  <c r="A14" i="60" s="1"/>
  <c r="A15" i="60" s="1"/>
  <c r="A16" i="60" s="1"/>
  <c r="A17" i="60" s="1"/>
  <c r="A18" i="60" s="1"/>
  <c r="A19" i="60" s="1"/>
  <c r="B10" i="60"/>
  <c r="B11" i="60" s="1"/>
  <c r="B12" i="60" s="1"/>
  <c r="B13" i="60" s="1"/>
  <c r="B14" i="60" s="1"/>
  <c r="B15" i="60" s="1"/>
  <c r="B16" i="60" s="1"/>
  <c r="B17" i="60" s="1"/>
  <c r="B18" i="60" s="1"/>
  <c r="B19" i="60" s="1"/>
  <c r="B20" i="60" s="1"/>
  <c r="B21" i="60" s="1"/>
  <c r="B22" i="60" s="1"/>
  <c r="B23" i="60" s="1"/>
  <c r="B24" i="60" s="1"/>
  <c r="F10" i="60"/>
  <c r="H10" i="60"/>
  <c r="F11" i="60"/>
  <c r="H11" i="60"/>
  <c r="F12" i="60"/>
  <c r="H12" i="60"/>
  <c r="F13" i="60"/>
  <c r="H13" i="60"/>
  <c r="F14" i="60"/>
  <c r="H14" i="60"/>
  <c r="F15" i="60"/>
  <c r="H15" i="60"/>
  <c r="F16" i="60"/>
  <c r="H16" i="60"/>
  <c r="F17" i="60"/>
  <c r="H17" i="60"/>
  <c r="F18" i="60"/>
  <c r="H18" i="60"/>
  <c r="F19" i="60"/>
  <c r="H19" i="60"/>
  <c r="F20" i="60"/>
  <c r="H20" i="60"/>
  <c r="I20" i="60" s="1"/>
  <c r="F21" i="60"/>
  <c r="H21" i="60"/>
  <c r="A22" i="60"/>
  <c r="A23" i="60" s="1"/>
  <c r="A24" i="60" s="1"/>
  <c r="F22" i="60"/>
  <c r="H22" i="60"/>
  <c r="F23" i="60"/>
  <c r="H23" i="60"/>
  <c r="F24" i="60"/>
  <c r="H24" i="60"/>
  <c r="D5" i="61"/>
  <c r="F9" i="61"/>
  <c r="F26" i="61" s="1"/>
  <c r="G21" i="61" s="1"/>
  <c r="H9" i="61"/>
  <c r="A10" i="61"/>
  <c r="A11" i="61" s="1"/>
  <c r="A12" i="61" s="1"/>
  <c r="A13" i="61" s="1"/>
  <c r="A14" i="61" s="1"/>
  <c r="A15" i="61" s="1"/>
  <c r="A16" i="61" s="1"/>
  <c r="A17" i="61" s="1"/>
  <c r="A18" i="61" s="1"/>
  <c r="A19" i="61" s="1"/>
  <c r="B10" i="61"/>
  <c r="B11" i="61" s="1"/>
  <c r="B12" i="61" s="1"/>
  <c r="B13" i="61" s="1"/>
  <c r="B14" i="61" s="1"/>
  <c r="B15" i="61" s="1"/>
  <c r="B16" i="61" s="1"/>
  <c r="B17" i="61" s="1"/>
  <c r="B18" i="61" s="1"/>
  <c r="B19" i="61" s="1"/>
  <c r="B20" i="61" s="1"/>
  <c r="B21" i="61" s="1"/>
  <c r="B22" i="61" s="1"/>
  <c r="B23" i="61" s="1"/>
  <c r="B24" i="61" s="1"/>
  <c r="F10" i="61"/>
  <c r="H10" i="61"/>
  <c r="F11" i="61"/>
  <c r="G11" i="61" s="1"/>
  <c r="H11" i="61"/>
  <c r="F12" i="61"/>
  <c r="H12" i="61"/>
  <c r="F13" i="61"/>
  <c r="H13" i="61"/>
  <c r="F14" i="61"/>
  <c r="H14" i="61"/>
  <c r="F15" i="61"/>
  <c r="H15" i="61"/>
  <c r="F16" i="61"/>
  <c r="H16" i="61"/>
  <c r="F17" i="61"/>
  <c r="H17" i="61"/>
  <c r="F18" i="61"/>
  <c r="H18" i="61"/>
  <c r="F19" i="61"/>
  <c r="H19" i="61"/>
  <c r="F20" i="61"/>
  <c r="H20" i="61"/>
  <c r="F21" i="61"/>
  <c r="H21" i="61"/>
  <c r="A22" i="61"/>
  <c r="A23" i="61" s="1"/>
  <c r="A24" i="61" s="1"/>
  <c r="F22" i="61"/>
  <c r="H22" i="61"/>
  <c r="F23" i="61"/>
  <c r="H23" i="61"/>
  <c r="F24" i="61"/>
  <c r="H24" i="61"/>
  <c r="H26" i="61"/>
  <c r="D5" i="62"/>
  <c r="F9" i="62"/>
  <c r="H9" i="62"/>
  <c r="A10" i="62"/>
  <c r="A11" i="62" s="1"/>
  <c r="A12" i="62" s="1"/>
  <c r="A13" i="62" s="1"/>
  <c r="A14" i="62" s="1"/>
  <c r="A15" i="62" s="1"/>
  <c r="A16" i="62" s="1"/>
  <c r="A17" i="62" s="1"/>
  <c r="A18" i="62" s="1"/>
  <c r="A19" i="62" s="1"/>
  <c r="B10" i="62"/>
  <c r="B11" i="62"/>
  <c r="B12" i="62"/>
  <c r="B13" i="62" s="1"/>
  <c r="B14" i="62" s="1"/>
  <c r="B15" i="62" s="1"/>
  <c r="B16" i="62" s="1"/>
  <c r="B17" i="62" s="1"/>
  <c r="B18" i="62" s="1"/>
  <c r="B19" i="62" s="1"/>
  <c r="B20" i="62" s="1"/>
  <c r="B21" i="62" s="1"/>
  <c r="B22" i="62" s="1"/>
  <c r="B23" i="62" s="1"/>
  <c r="B24" i="62" s="1"/>
  <c r="F10" i="62"/>
  <c r="H10" i="62"/>
  <c r="F11" i="62"/>
  <c r="I11" i="62" s="1"/>
  <c r="H11" i="62"/>
  <c r="F12" i="62"/>
  <c r="H12" i="62"/>
  <c r="F13" i="62"/>
  <c r="H13" i="62"/>
  <c r="F14" i="62"/>
  <c r="H14" i="62"/>
  <c r="F15" i="62"/>
  <c r="I15" i="62" s="1"/>
  <c r="H15" i="62"/>
  <c r="F16" i="62"/>
  <c r="H16" i="62"/>
  <c r="F17" i="62"/>
  <c r="H17" i="62"/>
  <c r="F18" i="62"/>
  <c r="H18" i="62"/>
  <c r="F19" i="62"/>
  <c r="I19" i="62" s="1"/>
  <c r="H19" i="62"/>
  <c r="F20" i="62"/>
  <c r="H20" i="62"/>
  <c r="F21" i="62"/>
  <c r="H21" i="62"/>
  <c r="A22" i="62"/>
  <c r="A23" i="62" s="1"/>
  <c r="A24" i="62" s="1"/>
  <c r="F22" i="62"/>
  <c r="H22" i="62"/>
  <c r="F23" i="62"/>
  <c r="H23" i="62"/>
  <c r="F24" i="62"/>
  <c r="H24" i="62"/>
  <c r="D5" i="63"/>
  <c r="F9" i="63"/>
  <c r="H9" i="63"/>
  <c r="A10" i="63"/>
  <c r="A11" i="63" s="1"/>
  <c r="A12" i="63" s="1"/>
  <c r="A13" i="63" s="1"/>
  <c r="A14" i="63" s="1"/>
  <c r="A15" i="63" s="1"/>
  <c r="A16" i="63" s="1"/>
  <c r="A17" i="63" s="1"/>
  <c r="A18" i="63" s="1"/>
  <c r="A19" i="63" s="1"/>
  <c r="B10" i="63"/>
  <c r="B11" i="63"/>
  <c r="B12" i="63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F10" i="63"/>
  <c r="H10" i="63"/>
  <c r="F11" i="63"/>
  <c r="G11" i="63"/>
  <c r="H11" i="63"/>
  <c r="F12" i="63"/>
  <c r="H12" i="63"/>
  <c r="F13" i="63"/>
  <c r="H13" i="63"/>
  <c r="F14" i="63"/>
  <c r="H14" i="63"/>
  <c r="F15" i="63"/>
  <c r="H15" i="63"/>
  <c r="F16" i="63"/>
  <c r="H16" i="63"/>
  <c r="F17" i="63"/>
  <c r="H17" i="63"/>
  <c r="F18" i="63"/>
  <c r="H18" i="63"/>
  <c r="F19" i="63"/>
  <c r="H19" i="63"/>
  <c r="F20" i="63"/>
  <c r="H20" i="63"/>
  <c r="F21" i="63"/>
  <c r="H21" i="63"/>
  <c r="A22" i="63"/>
  <c r="A23" i="63" s="1"/>
  <c r="A24" i="63" s="1"/>
  <c r="F22" i="63"/>
  <c r="H22" i="63"/>
  <c r="F23" i="63"/>
  <c r="H23" i="63"/>
  <c r="F24" i="63"/>
  <c r="H24" i="63"/>
  <c r="D5" i="64"/>
  <c r="F9" i="64"/>
  <c r="H9" i="64"/>
  <c r="A10" i="64"/>
  <c r="A11" i="64"/>
  <c r="A12" i="64" s="1"/>
  <c r="A13" i="64" s="1"/>
  <c r="A14" i="64" s="1"/>
  <c r="A15" i="64" s="1"/>
  <c r="A16" i="64" s="1"/>
  <c r="A17" i="64" s="1"/>
  <c r="A18" i="64" s="1"/>
  <c r="A19" i="64" s="1"/>
  <c r="B10" i="64"/>
  <c r="B11" i="64" s="1"/>
  <c r="B12" i="64" s="1"/>
  <c r="B13" i="64" s="1"/>
  <c r="B14" i="64" s="1"/>
  <c r="B15" i="64" s="1"/>
  <c r="B16" i="64" s="1"/>
  <c r="B17" i="64" s="1"/>
  <c r="B18" i="64" s="1"/>
  <c r="B19" i="64" s="1"/>
  <c r="B20" i="64" s="1"/>
  <c r="B21" i="64" s="1"/>
  <c r="B22" i="64" s="1"/>
  <c r="B23" i="64" s="1"/>
  <c r="B24" i="64" s="1"/>
  <c r="F10" i="64"/>
  <c r="H10" i="64"/>
  <c r="I10" i="64" s="1"/>
  <c r="F11" i="64"/>
  <c r="H11" i="64"/>
  <c r="F12" i="64"/>
  <c r="H12" i="64"/>
  <c r="F13" i="64"/>
  <c r="H13" i="64"/>
  <c r="F14" i="64"/>
  <c r="H14" i="64"/>
  <c r="I14" i="64"/>
  <c r="F15" i="64"/>
  <c r="H15" i="64"/>
  <c r="F16" i="64"/>
  <c r="H16" i="64"/>
  <c r="F17" i="64"/>
  <c r="H17" i="64"/>
  <c r="F18" i="64"/>
  <c r="H18" i="64"/>
  <c r="I18" i="64"/>
  <c r="F19" i="64"/>
  <c r="H19" i="64"/>
  <c r="F20" i="64"/>
  <c r="H20" i="64"/>
  <c r="F21" i="64"/>
  <c r="H21" i="64"/>
  <c r="A22" i="64"/>
  <c r="A23" i="64"/>
  <c r="A24" i="64" s="1"/>
  <c r="F22" i="64"/>
  <c r="H22" i="64"/>
  <c r="F23" i="64"/>
  <c r="H23" i="64"/>
  <c r="F24" i="64"/>
  <c r="H24" i="64"/>
  <c r="D5" i="65"/>
  <c r="F9" i="65"/>
  <c r="F26" i="65" s="1"/>
  <c r="H9" i="65"/>
  <c r="H26" i="65" s="1"/>
  <c r="A10" i="65"/>
  <c r="B10" i="65"/>
  <c r="B11" i="65" s="1"/>
  <c r="B12" i="65" s="1"/>
  <c r="B13" i="65" s="1"/>
  <c r="B14" i="65" s="1"/>
  <c r="B15" i="65" s="1"/>
  <c r="B16" i="65" s="1"/>
  <c r="B17" i="65" s="1"/>
  <c r="B18" i="65" s="1"/>
  <c r="B19" i="65" s="1"/>
  <c r="B20" i="65" s="1"/>
  <c r="B21" i="65" s="1"/>
  <c r="B22" i="65" s="1"/>
  <c r="B23" i="65" s="1"/>
  <c r="B24" i="65" s="1"/>
  <c r="F10" i="65"/>
  <c r="H10" i="65"/>
  <c r="A11" i="65"/>
  <c r="A12" i="65" s="1"/>
  <c r="A13" i="65" s="1"/>
  <c r="A14" i="65" s="1"/>
  <c r="A15" i="65" s="1"/>
  <c r="A16" i="65" s="1"/>
  <c r="A17" i="65" s="1"/>
  <c r="A18" i="65" s="1"/>
  <c r="A19" i="65" s="1"/>
  <c r="F11" i="65"/>
  <c r="G11" i="65"/>
  <c r="H11" i="65"/>
  <c r="F12" i="65"/>
  <c r="H12" i="65"/>
  <c r="F13" i="65"/>
  <c r="H13" i="65"/>
  <c r="F14" i="65"/>
  <c r="H14" i="65"/>
  <c r="F15" i="65"/>
  <c r="H15" i="65"/>
  <c r="F16" i="65"/>
  <c r="H16" i="65"/>
  <c r="F17" i="65"/>
  <c r="H17" i="65"/>
  <c r="F18" i="65"/>
  <c r="H18" i="65"/>
  <c r="F19" i="65"/>
  <c r="H19" i="65"/>
  <c r="F20" i="65"/>
  <c r="I20" i="65" s="1"/>
  <c r="H20" i="65"/>
  <c r="F21" i="65"/>
  <c r="H21" i="65"/>
  <c r="A22" i="65"/>
  <c r="A23" i="65"/>
  <c r="A24" i="65" s="1"/>
  <c r="F22" i="65"/>
  <c r="H22" i="65"/>
  <c r="F23" i="65"/>
  <c r="H23" i="65"/>
  <c r="F24" i="65"/>
  <c r="H24" i="65"/>
  <c r="D5" i="66"/>
  <c r="F9" i="66"/>
  <c r="H9" i="66"/>
  <c r="A10" i="66"/>
  <c r="A11" i="66" s="1"/>
  <c r="A12" i="66" s="1"/>
  <c r="A13" i="66" s="1"/>
  <c r="A14" i="66" s="1"/>
  <c r="A15" i="66" s="1"/>
  <c r="A16" i="66" s="1"/>
  <c r="A17" i="66" s="1"/>
  <c r="A18" i="66" s="1"/>
  <c r="A19" i="66" s="1"/>
  <c r="B10" i="66"/>
  <c r="B11" i="66"/>
  <c r="B12" i="66"/>
  <c r="B13" i="66"/>
  <c r="B14" i="66" s="1"/>
  <c r="B15" i="66" s="1"/>
  <c r="B16" i="66" s="1"/>
  <c r="B17" i="66" s="1"/>
  <c r="B18" i="66" s="1"/>
  <c r="B19" i="66" s="1"/>
  <c r="B20" i="66" s="1"/>
  <c r="B21" i="66" s="1"/>
  <c r="B22" i="66" s="1"/>
  <c r="B23" i="66" s="1"/>
  <c r="B24" i="66" s="1"/>
  <c r="F10" i="66"/>
  <c r="H10" i="66"/>
  <c r="F11" i="66"/>
  <c r="G11" i="66"/>
  <c r="H11" i="66"/>
  <c r="F12" i="66"/>
  <c r="H12" i="66"/>
  <c r="F13" i="66"/>
  <c r="H13" i="66"/>
  <c r="F14" i="66"/>
  <c r="H14" i="66"/>
  <c r="F15" i="66"/>
  <c r="H15" i="66"/>
  <c r="F16" i="66"/>
  <c r="H16" i="66"/>
  <c r="F17" i="66"/>
  <c r="H17" i="66"/>
  <c r="I17" i="66" s="1"/>
  <c r="F18" i="66"/>
  <c r="H18" i="66"/>
  <c r="F19" i="66"/>
  <c r="H19" i="66"/>
  <c r="F20" i="66"/>
  <c r="H20" i="66"/>
  <c r="F21" i="66"/>
  <c r="H21" i="66"/>
  <c r="A22" i="66"/>
  <c r="A23" i="66" s="1"/>
  <c r="A24" i="66" s="1"/>
  <c r="F22" i="66"/>
  <c r="H22" i="66"/>
  <c r="F23" i="66"/>
  <c r="H23" i="66"/>
  <c r="F24" i="66"/>
  <c r="H24" i="66"/>
  <c r="I24" i="66" s="1"/>
  <c r="D5" i="67"/>
  <c r="F9" i="67"/>
  <c r="H9" i="67"/>
  <c r="A10" i="67"/>
  <c r="A11" i="67" s="1"/>
  <c r="A12" i="67" s="1"/>
  <c r="A13" i="67" s="1"/>
  <c r="A14" i="67" s="1"/>
  <c r="A15" i="67" s="1"/>
  <c r="A16" i="67" s="1"/>
  <c r="A17" i="67" s="1"/>
  <c r="A18" i="67" s="1"/>
  <c r="A19" i="67" s="1"/>
  <c r="B10" i="67"/>
  <c r="F10" i="67"/>
  <c r="H10" i="67"/>
  <c r="B11" i="67"/>
  <c r="B12" i="67" s="1"/>
  <c r="B13" i="67" s="1"/>
  <c r="B14" i="67" s="1"/>
  <c r="B15" i="67" s="1"/>
  <c r="B16" i="67" s="1"/>
  <c r="B17" i="67" s="1"/>
  <c r="B18" i="67" s="1"/>
  <c r="B19" i="67" s="1"/>
  <c r="B20" i="67" s="1"/>
  <c r="B21" i="67" s="1"/>
  <c r="B22" i="67" s="1"/>
  <c r="B23" i="67" s="1"/>
  <c r="B24" i="67" s="1"/>
  <c r="F11" i="67"/>
  <c r="H11" i="67"/>
  <c r="F12" i="67"/>
  <c r="H12" i="67"/>
  <c r="F13" i="67"/>
  <c r="H13" i="67"/>
  <c r="F14" i="67"/>
  <c r="H14" i="67"/>
  <c r="F15" i="67"/>
  <c r="H15" i="67"/>
  <c r="F16" i="67"/>
  <c r="H16" i="67"/>
  <c r="F17" i="67"/>
  <c r="H17" i="67"/>
  <c r="F18" i="67"/>
  <c r="H18" i="67"/>
  <c r="F19" i="67"/>
  <c r="H19" i="67"/>
  <c r="F20" i="67"/>
  <c r="H20" i="67"/>
  <c r="F21" i="67"/>
  <c r="H21" i="67"/>
  <c r="A22" i="67"/>
  <c r="A23" i="67" s="1"/>
  <c r="A24" i="67" s="1"/>
  <c r="F22" i="67"/>
  <c r="H22" i="67"/>
  <c r="F23" i="67"/>
  <c r="H23" i="67"/>
  <c r="F24" i="67"/>
  <c r="H24" i="67"/>
  <c r="D5" i="68"/>
  <c r="F9" i="68"/>
  <c r="H9" i="68"/>
  <c r="A10" i="68"/>
  <c r="A11" i="68" s="1"/>
  <c r="A12" i="68" s="1"/>
  <c r="A13" i="68" s="1"/>
  <c r="A14" i="68" s="1"/>
  <c r="A15" i="68" s="1"/>
  <c r="A16" i="68" s="1"/>
  <c r="A17" i="68" s="1"/>
  <c r="A18" i="68" s="1"/>
  <c r="A19" i="68" s="1"/>
  <c r="B10" i="68"/>
  <c r="B11" i="68" s="1"/>
  <c r="B12" i="68" s="1"/>
  <c r="B13" i="68" s="1"/>
  <c r="B14" i="68" s="1"/>
  <c r="B15" i="68" s="1"/>
  <c r="B16" i="68" s="1"/>
  <c r="B17" i="68" s="1"/>
  <c r="B18" i="68" s="1"/>
  <c r="B19" i="68" s="1"/>
  <c r="B20" i="68" s="1"/>
  <c r="B21" i="68" s="1"/>
  <c r="B22" i="68" s="1"/>
  <c r="B23" i="68" s="1"/>
  <c r="B24" i="68" s="1"/>
  <c r="F10" i="68"/>
  <c r="H10" i="68"/>
  <c r="F11" i="68"/>
  <c r="H11" i="68"/>
  <c r="F12" i="68"/>
  <c r="H12" i="68"/>
  <c r="I12" i="68"/>
  <c r="F13" i="68"/>
  <c r="H13" i="68"/>
  <c r="F14" i="68"/>
  <c r="H14" i="68"/>
  <c r="F15" i="68"/>
  <c r="H15" i="68"/>
  <c r="F16" i="68"/>
  <c r="I16" i="68" s="1"/>
  <c r="H16" i="68"/>
  <c r="F17" i="68"/>
  <c r="H17" i="68"/>
  <c r="F18" i="68"/>
  <c r="H18" i="68"/>
  <c r="F19" i="68"/>
  <c r="H19" i="68"/>
  <c r="F20" i="68"/>
  <c r="H20" i="68"/>
  <c r="F21" i="68"/>
  <c r="H21" i="68"/>
  <c r="A22" i="68"/>
  <c r="A23" i="68" s="1"/>
  <c r="A24" i="68" s="1"/>
  <c r="F22" i="68"/>
  <c r="H22" i="68"/>
  <c r="F23" i="68"/>
  <c r="H23" i="68"/>
  <c r="F24" i="68"/>
  <c r="H24" i="68"/>
  <c r="D5" i="69"/>
  <c r="F9" i="69"/>
  <c r="H9" i="69"/>
  <c r="A10" i="69"/>
  <c r="A11" i="69" s="1"/>
  <c r="A12" i="69" s="1"/>
  <c r="A13" i="69" s="1"/>
  <c r="A14" i="69" s="1"/>
  <c r="A15" i="69" s="1"/>
  <c r="A16" i="69" s="1"/>
  <c r="A17" i="69" s="1"/>
  <c r="A18" i="69" s="1"/>
  <c r="A19" i="69" s="1"/>
  <c r="B10" i="69"/>
  <c r="B11" i="69" s="1"/>
  <c r="B12" i="69" s="1"/>
  <c r="B13" i="69" s="1"/>
  <c r="B14" i="69" s="1"/>
  <c r="B15" i="69" s="1"/>
  <c r="B16" i="69" s="1"/>
  <c r="B17" i="69" s="1"/>
  <c r="B18" i="69" s="1"/>
  <c r="B19" i="69" s="1"/>
  <c r="B20" i="69" s="1"/>
  <c r="B21" i="69" s="1"/>
  <c r="B22" i="69" s="1"/>
  <c r="B23" i="69" s="1"/>
  <c r="B24" i="69" s="1"/>
  <c r="F10" i="69"/>
  <c r="H10" i="69"/>
  <c r="F11" i="69"/>
  <c r="G11" i="69" s="1"/>
  <c r="H11" i="69"/>
  <c r="F12" i="69"/>
  <c r="H12" i="69"/>
  <c r="F13" i="69"/>
  <c r="H13" i="69"/>
  <c r="F14" i="69"/>
  <c r="I14" i="69" s="1"/>
  <c r="H14" i="69"/>
  <c r="F15" i="69"/>
  <c r="H15" i="69"/>
  <c r="F16" i="69"/>
  <c r="H16" i="69"/>
  <c r="F17" i="69"/>
  <c r="H17" i="69"/>
  <c r="F18" i="69"/>
  <c r="H18" i="69"/>
  <c r="F19" i="69"/>
  <c r="H19" i="69"/>
  <c r="F20" i="69"/>
  <c r="H20" i="69"/>
  <c r="F21" i="69"/>
  <c r="H21" i="69"/>
  <c r="A22" i="69"/>
  <c r="A23" i="69"/>
  <c r="A24" i="69" s="1"/>
  <c r="F22" i="69"/>
  <c r="H22" i="69"/>
  <c r="F23" i="69"/>
  <c r="H23" i="69"/>
  <c r="F24" i="69"/>
  <c r="H24" i="69"/>
  <c r="D5" i="70"/>
  <c r="F9" i="70"/>
  <c r="H9" i="70"/>
  <c r="A10" i="70"/>
  <c r="A11" i="70"/>
  <c r="A12" i="70"/>
  <c r="A13" i="70" s="1"/>
  <c r="A14" i="70" s="1"/>
  <c r="A15" i="70" s="1"/>
  <c r="A16" i="70" s="1"/>
  <c r="A17" i="70" s="1"/>
  <c r="A18" i="70" s="1"/>
  <c r="A19" i="70" s="1"/>
  <c r="B10" i="70"/>
  <c r="B11" i="70"/>
  <c r="B12" i="70" s="1"/>
  <c r="B13" i="70" s="1"/>
  <c r="B14" i="70" s="1"/>
  <c r="B15" i="70" s="1"/>
  <c r="B16" i="70" s="1"/>
  <c r="B17" i="70" s="1"/>
  <c r="B18" i="70" s="1"/>
  <c r="B19" i="70" s="1"/>
  <c r="B20" i="70" s="1"/>
  <c r="B21" i="70" s="1"/>
  <c r="B22" i="70" s="1"/>
  <c r="B23" i="70" s="1"/>
  <c r="B24" i="70" s="1"/>
  <c r="F10" i="70"/>
  <c r="H10" i="70"/>
  <c r="F11" i="70"/>
  <c r="G11" i="70" s="1"/>
  <c r="H11" i="70"/>
  <c r="I11" i="70"/>
  <c r="F12" i="70"/>
  <c r="H12" i="70"/>
  <c r="F13" i="70"/>
  <c r="H13" i="70"/>
  <c r="F14" i="70"/>
  <c r="H14" i="70"/>
  <c r="F15" i="70"/>
  <c r="I15" i="70" s="1"/>
  <c r="H15" i="70"/>
  <c r="F16" i="70"/>
  <c r="H16" i="70"/>
  <c r="F17" i="70"/>
  <c r="H17" i="70"/>
  <c r="F18" i="70"/>
  <c r="H18" i="70"/>
  <c r="F19" i="70"/>
  <c r="I19" i="70" s="1"/>
  <c r="H19" i="70"/>
  <c r="F20" i="70"/>
  <c r="H20" i="70"/>
  <c r="F21" i="70"/>
  <c r="H21" i="70"/>
  <c r="A22" i="70"/>
  <c r="A23" i="70" s="1"/>
  <c r="A24" i="70" s="1"/>
  <c r="F22" i="70"/>
  <c r="I22" i="70"/>
  <c r="H22" i="70"/>
  <c r="F23" i="70"/>
  <c r="H23" i="70"/>
  <c r="F24" i="70"/>
  <c r="H24" i="70"/>
  <c r="D5" i="71"/>
  <c r="F9" i="71"/>
  <c r="F26" i="71" s="1"/>
  <c r="H9" i="71"/>
  <c r="A10" i="71"/>
  <c r="A11" i="71" s="1"/>
  <c r="A12" i="71" s="1"/>
  <c r="A13" i="71" s="1"/>
  <c r="A14" i="71" s="1"/>
  <c r="A15" i="71" s="1"/>
  <c r="A16" i="71" s="1"/>
  <c r="A17" i="71" s="1"/>
  <c r="A18" i="71" s="1"/>
  <c r="A19" i="71" s="1"/>
  <c r="B10" i="71"/>
  <c r="F10" i="71"/>
  <c r="G10" i="71"/>
  <c r="H10" i="71"/>
  <c r="B11" i="71"/>
  <c r="B12" i="71"/>
  <c r="B13" i="71"/>
  <c r="B14" i="71" s="1"/>
  <c r="B15" i="71" s="1"/>
  <c r="B16" i="71" s="1"/>
  <c r="B17" i="71" s="1"/>
  <c r="B18" i="71" s="1"/>
  <c r="B19" i="71" s="1"/>
  <c r="B20" i="71" s="1"/>
  <c r="B21" i="71" s="1"/>
  <c r="B22" i="71" s="1"/>
  <c r="B23" i="71" s="1"/>
  <c r="B24" i="71" s="1"/>
  <c r="F11" i="71"/>
  <c r="H11" i="71"/>
  <c r="F12" i="71"/>
  <c r="H12" i="71"/>
  <c r="F13" i="71"/>
  <c r="H13" i="71"/>
  <c r="F14" i="71"/>
  <c r="G14" i="71" s="1"/>
  <c r="H14" i="71"/>
  <c r="F15" i="71"/>
  <c r="H15" i="71"/>
  <c r="F16" i="71"/>
  <c r="H16" i="71"/>
  <c r="F17" i="71"/>
  <c r="H17" i="71"/>
  <c r="F18" i="71"/>
  <c r="H18" i="71"/>
  <c r="F19" i="71"/>
  <c r="H19" i="71"/>
  <c r="F20" i="71"/>
  <c r="H20" i="71"/>
  <c r="F21" i="71"/>
  <c r="H21" i="71"/>
  <c r="A22" i="71"/>
  <c r="A23" i="71" s="1"/>
  <c r="A24" i="71" s="1"/>
  <c r="F22" i="71"/>
  <c r="H22" i="71"/>
  <c r="F23" i="71"/>
  <c r="H23" i="71"/>
  <c r="F24" i="71"/>
  <c r="H24" i="71"/>
  <c r="D5" i="72"/>
  <c r="F9" i="72"/>
  <c r="H9" i="72"/>
  <c r="A10" i="72"/>
  <c r="A11" i="72" s="1"/>
  <c r="A12" i="72" s="1"/>
  <c r="A13" i="72" s="1"/>
  <c r="A14" i="72" s="1"/>
  <c r="A15" i="72" s="1"/>
  <c r="A16" i="72" s="1"/>
  <c r="A17" i="72" s="1"/>
  <c r="A18" i="72" s="1"/>
  <c r="A19" i="72" s="1"/>
  <c r="B10" i="72"/>
  <c r="B11" i="72" s="1"/>
  <c r="B12" i="72" s="1"/>
  <c r="B13" i="72" s="1"/>
  <c r="B14" i="72" s="1"/>
  <c r="B15" i="72" s="1"/>
  <c r="B16" i="72" s="1"/>
  <c r="B17" i="72" s="1"/>
  <c r="B18" i="72" s="1"/>
  <c r="B19" i="72" s="1"/>
  <c r="B20" i="72" s="1"/>
  <c r="B21" i="72" s="1"/>
  <c r="B22" i="72" s="1"/>
  <c r="B23" i="72" s="1"/>
  <c r="B24" i="72" s="1"/>
  <c r="F10" i="72"/>
  <c r="G10" i="72" s="1"/>
  <c r="H10" i="72"/>
  <c r="I10" i="72"/>
  <c r="F11" i="72"/>
  <c r="H11" i="72"/>
  <c r="F12" i="72"/>
  <c r="H12" i="72"/>
  <c r="F13" i="72"/>
  <c r="H13" i="72"/>
  <c r="F14" i="72"/>
  <c r="I14" i="72" s="1"/>
  <c r="H14" i="72"/>
  <c r="F15" i="72"/>
  <c r="H15" i="72"/>
  <c r="F16" i="72"/>
  <c r="H16" i="72"/>
  <c r="F17" i="72"/>
  <c r="H17" i="72"/>
  <c r="F18" i="72"/>
  <c r="I18" i="72" s="1"/>
  <c r="H18" i="72"/>
  <c r="F19" i="72"/>
  <c r="H19" i="72"/>
  <c r="F20" i="72"/>
  <c r="H20" i="72"/>
  <c r="F21" i="72"/>
  <c r="H21" i="72"/>
  <c r="A22" i="72"/>
  <c r="A23" i="72"/>
  <c r="A24" i="72"/>
  <c r="F22" i="72"/>
  <c r="I22" i="72"/>
  <c r="H22" i="72"/>
  <c r="F23" i="72"/>
  <c r="H23" i="72"/>
  <c r="F24" i="72"/>
  <c r="H24" i="72"/>
  <c r="D5" i="73"/>
  <c r="F9" i="73"/>
  <c r="H9" i="73"/>
  <c r="H26" i="73" s="1"/>
  <c r="A10" i="73"/>
  <c r="B10" i="73"/>
  <c r="B11" i="73" s="1"/>
  <c r="B12" i="73" s="1"/>
  <c r="B13" i="73" s="1"/>
  <c r="B14" i="73" s="1"/>
  <c r="B15" i="73" s="1"/>
  <c r="B16" i="73" s="1"/>
  <c r="B17" i="73" s="1"/>
  <c r="B18" i="73" s="1"/>
  <c r="B19" i="73" s="1"/>
  <c r="B20" i="73" s="1"/>
  <c r="B21" i="73" s="1"/>
  <c r="B22" i="73" s="1"/>
  <c r="B23" i="73" s="1"/>
  <c r="B24" i="73" s="1"/>
  <c r="F10" i="73"/>
  <c r="G10" i="73"/>
  <c r="H10" i="73"/>
  <c r="A11" i="73"/>
  <c r="A12" i="73"/>
  <c r="A13" i="73"/>
  <c r="A14" i="73" s="1"/>
  <c r="A15" i="73" s="1"/>
  <c r="A16" i="73" s="1"/>
  <c r="A17" i="73" s="1"/>
  <c r="A18" i="73" s="1"/>
  <c r="A19" i="73" s="1"/>
  <c r="F11" i="73"/>
  <c r="H11" i="73"/>
  <c r="F12" i="73"/>
  <c r="H12" i="73"/>
  <c r="F13" i="73"/>
  <c r="H13" i="73"/>
  <c r="F14" i="73"/>
  <c r="H14" i="73"/>
  <c r="F15" i="73"/>
  <c r="H15" i="73"/>
  <c r="F16" i="73"/>
  <c r="H16" i="73"/>
  <c r="F17" i="73"/>
  <c r="I17" i="73" s="1"/>
  <c r="H17" i="73"/>
  <c r="F18" i="73"/>
  <c r="H18" i="73"/>
  <c r="F19" i="73"/>
  <c r="H19" i="73"/>
  <c r="F20" i="73"/>
  <c r="H20" i="73"/>
  <c r="F21" i="73"/>
  <c r="H21" i="73"/>
  <c r="A22" i="73"/>
  <c r="A23" i="73"/>
  <c r="A24" i="73"/>
  <c r="F22" i="73"/>
  <c r="H22" i="73"/>
  <c r="F23" i="73"/>
  <c r="H23" i="73"/>
  <c r="F24" i="73"/>
  <c r="H24" i="73"/>
  <c r="D5" i="74"/>
  <c r="F9" i="74"/>
  <c r="H9" i="74"/>
  <c r="A10" i="74"/>
  <c r="A11" i="74"/>
  <c r="A12" i="74" s="1"/>
  <c r="A13" i="74" s="1"/>
  <c r="A14" i="74" s="1"/>
  <c r="A15" i="74" s="1"/>
  <c r="A16" i="74" s="1"/>
  <c r="A17" i="74" s="1"/>
  <c r="A18" i="74" s="1"/>
  <c r="A19" i="74" s="1"/>
  <c r="B10" i="74"/>
  <c r="B11" i="74" s="1"/>
  <c r="B12" i="74" s="1"/>
  <c r="B13" i="74" s="1"/>
  <c r="B14" i="74" s="1"/>
  <c r="B15" i="74" s="1"/>
  <c r="B16" i="74" s="1"/>
  <c r="B17" i="74" s="1"/>
  <c r="B18" i="74" s="1"/>
  <c r="B19" i="74" s="1"/>
  <c r="B20" i="74" s="1"/>
  <c r="B21" i="74" s="1"/>
  <c r="B22" i="74" s="1"/>
  <c r="B23" i="74" s="1"/>
  <c r="B24" i="74" s="1"/>
  <c r="F10" i="74"/>
  <c r="H10" i="74"/>
  <c r="F11" i="74"/>
  <c r="H11" i="74"/>
  <c r="F12" i="74"/>
  <c r="H12" i="74"/>
  <c r="F13" i="74"/>
  <c r="H13" i="74"/>
  <c r="F14" i="74"/>
  <c r="H14" i="74"/>
  <c r="F15" i="74"/>
  <c r="H15" i="74"/>
  <c r="F16" i="74"/>
  <c r="H16" i="74"/>
  <c r="F17" i="74"/>
  <c r="I17" i="74" s="1"/>
  <c r="H17" i="74"/>
  <c r="F18" i="74"/>
  <c r="H18" i="74"/>
  <c r="F19" i="74"/>
  <c r="H19" i="74"/>
  <c r="F20" i="74"/>
  <c r="H20" i="74"/>
  <c r="F21" i="74"/>
  <c r="H21" i="74"/>
  <c r="A22" i="74"/>
  <c r="A23" i="74" s="1"/>
  <c r="A24" i="74" s="1"/>
  <c r="F22" i="74"/>
  <c r="H22" i="74"/>
  <c r="F23" i="74"/>
  <c r="H23" i="74"/>
  <c r="F24" i="74"/>
  <c r="H24" i="74"/>
  <c r="D5" i="75"/>
  <c r="F9" i="75"/>
  <c r="H9" i="75"/>
  <c r="A10" i="75"/>
  <c r="A11" i="75" s="1"/>
  <c r="A12" i="75" s="1"/>
  <c r="A13" i="75" s="1"/>
  <c r="A14" i="75" s="1"/>
  <c r="A15" i="75" s="1"/>
  <c r="A16" i="75" s="1"/>
  <c r="A17" i="75" s="1"/>
  <c r="A18" i="75" s="1"/>
  <c r="A19" i="75" s="1"/>
  <c r="B10" i="75"/>
  <c r="B11" i="75"/>
  <c r="B12" i="75"/>
  <c r="B13" i="75" s="1"/>
  <c r="B14" i="75" s="1"/>
  <c r="B15" i="75" s="1"/>
  <c r="B16" i="75" s="1"/>
  <c r="B17" i="75" s="1"/>
  <c r="B18" i="75" s="1"/>
  <c r="B19" i="75" s="1"/>
  <c r="B20" i="75" s="1"/>
  <c r="B21" i="75" s="1"/>
  <c r="B22" i="75" s="1"/>
  <c r="B23" i="75" s="1"/>
  <c r="B24" i="75" s="1"/>
  <c r="F10" i="75"/>
  <c r="H10" i="75"/>
  <c r="F11" i="75"/>
  <c r="G11" i="75"/>
  <c r="H11" i="75"/>
  <c r="F12" i="75"/>
  <c r="H12" i="75"/>
  <c r="F13" i="75"/>
  <c r="H13" i="75"/>
  <c r="F14" i="75"/>
  <c r="H14" i="75"/>
  <c r="F15" i="75"/>
  <c r="H15" i="75"/>
  <c r="F16" i="75"/>
  <c r="I16" i="75"/>
  <c r="H16" i="75"/>
  <c r="F17" i="75"/>
  <c r="H17" i="75"/>
  <c r="F18" i="75"/>
  <c r="H18" i="75"/>
  <c r="F19" i="75"/>
  <c r="H19" i="75"/>
  <c r="I19" i="75" s="1"/>
  <c r="F20" i="75"/>
  <c r="I20" i="75" s="1"/>
  <c r="H20" i="75"/>
  <c r="F21" i="75"/>
  <c r="H21" i="75"/>
  <c r="A22" i="75"/>
  <c r="A23" i="75"/>
  <c r="A24" i="75"/>
  <c r="F22" i="75"/>
  <c r="H22" i="75"/>
  <c r="F23" i="75"/>
  <c r="H23" i="75"/>
  <c r="F24" i="75"/>
  <c r="H24" i="75"/>
  <c r="D5" i="76"/>
  <c r="F9" i="76"/>
  <c r="G9" i="76"/>
  <c r="H9" i="76"/>
  <c r="A10" i="76"/>
  <c r="A11" i="76" s="1"/>
  <c r="A12" i="76" s="1"/>
  <c r="A13" i="76" s="1"/>
  <c r="A14" i="76" s="1"/>
  <c r="A15" i="76" s="1"/>
  <c r="A16" i="76" s="1"/>
  <c r="A17" i="76" s="1"/>
  <c r="A18" i="76" s="1"/>
  <c r="A19" i="76" s="1"/>
  <c r="B10" i="76"/>
  <c r="B11" i="76" s="1"/>
  <c r="B12" i="76" s="1"/>
  <c r="B13" i="76" s="1"/>
  <c r="B14" i="76" s="1"/>
  <c r="B15" i="76" s="1"/>
  <c r="B16" i="76" s="1"/>
  <c r="B17" i="76" s="1"/>
  <c r="B18" i="76" s="1"/>
  <c r="B19" i="76" s="1"/>
  <c r="B20" i="76" s="1"/>
  <c r="B21" i="76" s="1"/>
  <c r="B22" i="76" s="1"/>
  <c r="B23" i="76" s="1"/>
  <c r="B24" i="76" s="1"/>
  <c r="F10" i="76"/>
  <c r="H10" i="76"/>
  <c r="F11" i="76"/>
  <c r="H11" i="76"/>
  <c r="F12" i="76"/>
  <c r="H12" i="76"/>
  <c r="F13" i="76"/>
  <c r="H13" i="76"/>
  <c r="F14" i="76"/>
  <c r="H14" i="76"/>
  <c r="F15" i="76"/>
  <c r="H15" i="76"/>
  <c r="I15" i="76" s="1"/>
  <c r="F16" i="76"/>
  <c r="I16" i="76" s="1"/>
  <c r="H16" i="76"/>
  <c r="F17" i="76"/>
  <c r="H17" i="76"/>
  <c r="F18" i="76"/>
  <c r="H18" i="76"/>
  <c r="F19" i="76"/>
  <c r="H19" i="76"/>
  <c r="F20" i="76"/>
  <c r="H20" i="76"/>
  <c r="F21" i="76"/>
  <c r="H21" i="76"/>
  <c r="A22" i="76"/>
  <c r="A23" i="76"/>
  <c r="A24" i="76"/>
  <c r="F22" i="76"/>
  <c r="H22" i="76"/>
  <c r="F23" i="76"/>
  <c r="H23" i="76"/>
  <c r="F24" i="76"/>
  <c r="H24" i="76"/>
  <c r="D5" i="77"/>
  <c r="F9" i="77"/>
  <c r="H9" i="77"/>
  <c r="H26" i="77" s="1"/>
  <c r="A10" i="77"/>
  <c r="A11" i="77" s="1"/>
  <c r="A12" i="77" s="1"/>
  <c r="A13" i="77" s="1"/>
  <c r="A14" i="77" s="1"/>
  <c r="A15" i="77" s="1"/>
  <c r="A16" i="77" s="1"/>
  <c r="A17" i="77" s="1"/>
  <c r="A18" i="77" s="1"/>
  <c r="A19" i="77" s="1"/>
  <c r="B10" i="77"/>
  <c r="B11" i="77" s="1"/>
  <c r="B12" i="77" s="1"/>
  <c r="B13" i="77" s="1"/>
  <c r="B14" i="77" s="1"/>
  <c r="B15" i="77" s="1"/>
  <c r="B16" i="77" s="1"/>
  <c r="B17" i="77" s="1"/>
  <c r="B18" i="77" s="1"/>
  <c r="B19" i="77" s="1"/>
  <c r="B20" i="77" s="1"/>
  <c r="B21" i="77" s="1"/>
  <c r="B22" i="77" s="1"/>
  <c r="B23" i="77" s="1"/>
  <c r="B24" i="77" s="1"/>
  <c r="F10" i="77"/>
  <c r="G10" i="77"/>
  <c r="H10" i="77"/>
  <c r="F11" i="77"/>
  <c r="H11" i="77"/>
  <c r="F12" i="77"/>
  <c r="H12" i="77"/>
  <c r="F13" i="77"/>
  <c r="H13" i="77"/>
  <c r="F14" i="77"/>
  <c r="H14" i="77"/>
  <c r="F15" i="77"/>
  <c r="H15" i="77"/>
  <c r="F16" i="77"/>
  <c r="H16" i="77"/>
  <c r="F17" i="77"/>
  <c r="H17" i="77"/>
  <c r="F18" i="77"/>
  <c r="I18" i="77"/>
  <c r="H18" i="77"/>
  <c r="F19" i="77"/>
  <c r="H19" i="77"/>
  <c r="F20" i="77"/>
  <c r="H20" i="77"/>
  <c r="F21" i="77"/>
  <c r="H21" i="77"/>
  <c r="A22" i="77"/>
  <c r="A23" i="77" s="1"/>
  <c r="A24" i="77" s="1"/>
  <c r="F22" i="77"/>
  <c r="H22" i="77"/>
  <c r="F23" i="77"/>
  <c r="H23" i="77"/>
  <c r="F24" i="77"/>
  <c r="H24" i="77"/>
  <c r="D5" i="78"/>
  <c r="F9" i="78"/>
  <c r="H9" i="78"/>
  <c r="H26" i="78" s="1"/>
  <c r="A10" i="78"/>
  <c r="A11" i="78" s="1"/>
  <c r="A12" i="78" s="1"/>
  <c r="A13" i="78" s="1"/>
  <c r="A14" i="78" s="1"/>
  <c r="A15" i="78" s="1"/>
  <c r="A16" i="78" s="1"/>
  <c r="A17" i="78" s="1"/>
  <c r="A18" i="78" s="1"/>
  <c r="A19" i="78" s="1"/>
  <c r="B10" i="78"/>
  <c r="B11" i="78"/>
  <c r="B12" i="78" s="1"/>
  <c r="B13" i="78" s="1"/>
  <c r="B14" i="78" s="1"/>
  <c r="B15" i="78"/>
  <c r="B16" i="78" s="1"/>
  <c r="B17" i="78" s="1"/>
  <c r="B18" i="78" s="1"/>
  <c r="B19" i="78" s="1"/>
  <c r="B20" i="78" s="1"/>
  <c r="B21" i="78" s="1"/>
  <c r="B22" i="78" s="1"/>
  <c r="B23" i="78" s="1"/>
  <c r="B24" i="78" s="1"/>
  <c r="F10" i="78"/>
  <c r="G10" i="78"/>
  <c r="H10" i="78"/>
  <c r="F11" i="78"/>
  <c r="H11" i="78"/>
  <c r="F12" i="78"/>
  <c r="H12" i="78"/>
  <c r="F13" i="78"/>
  <c r="H13" i="78"/>
  <c r="F14" i="78"/>
  <c r="H14" i="78"/>
  <c r="F15" i="78"/>
  <c r="H15" i="78"/>
  <c r="F16" i="78"/>
  <c r="H16" i="78"/>
  <c r="F17" i="78"/>
  <c r="H17" i="78"/>
  <c r="F18" i="78"/>
  <c r="H18" i="78"/>
  <c r="F19" i="78"/>
  <c r="H19" i="78"/>
  <c r="F20" i="78"/>
  <c r="H20" i="78"/>
  <c r="F21" i="78"/>
  <c r="H21" i="78"/>
  <c r="A22" i="78"/>
  <c r="F22" i="78"/>
  <c r="H22" i="78"/>
  <c r="A23" i="78"/>
  <c r="A24" i="78" s="1"/>
  <c r="F23" i="78"/>
  <c r="H23" i="78"/>
  <c r="F24" i="78"/>
  <c r="H24" i="78"/>
  <c r="D5" i="79"/>
  <c r="F9" i="79"/>
  <c r="H9" i="79"/>
  <c r="A10" i="79"/>
  <c r="A11" i="79" s="1"/>
  <c r="A12" i="79" s="1"/>
  <c r="A13" i="79" s="1"/>
  <c r="A14" i="79" s="1"/>
  <c r="A15" i="79" s="1"/>
  <c r="A16" i="79" s="1"/>
  <c r="A17" i="79" s="1"/>
  <c r="A18" i="79" s="1"/>
  <c r="A19" i="79" s="1"/>
  <c r="B10" i="79"/>
  <c r="B11" i="79"/>
  <c r="B12" i="79"/>
  <c r="B13" i="79" s="1"/>
  <c r="B14" i="79" s="1"/>
  <c r="B15" i="79" s="1"/>
  <c r="B16" i="79"/>
  <c r="B17" i="79" s="1"/>
  <c r="B18" i="79" s="1"/>
  <c r="B19" i="79" s="1"/>
  <c r="B20" i="79" s="1"/>
  <c r="B21" i="79" s="1"/>
  <c r="B22" i="79" s="1"/>
  <c r="B23" i="79" s="1"/>
  <c r="B24" i="79" s="1"/>
  <c r="F10" i="79"/>
  <c r="H10" i="79"/>
  <c r="F11" i="79"/>
  <c r="G11" i="79"/>
  <c r="H11" i="79"/>
  <c r="F12" i="79"/>
  <c r="H12" i="79"/>
  <c r="F13" i="79"/>
  <c r="H13" i="79"/>
  <c r="F14" i="79"/>
  <c r="H14" i="79"/>
  <c r="F15" i="79"/>
  <c r="H15" i="79"/>
  <c r="F16" i="79"/>
  <c r="H16" i="79"/>
  <c r="F17" i="79"/>
  <c r="I17" i="79" s="1"/>
  <c r="H17" i="79"/>
  <c r="F18" i="79"/>
  <c r="H18" i="79"/>
  <c r="F19" i="79"/>
  <c r="H19" i="79"/>
  <c r="F20" i="79"/>
  <c r="H20" i="79"/>
  <c r="F21" i="79"/>
  <c r="H21" i="79"/>
  <c r="A22" i="79"/>
  <c r="A23" i="79" s="1"/>
  <c r="A24" i="79" s="1"/>
  <c r="F22" i="79"/>
  <c r="H22" i="79"/>
  <c r="F23" i="79"/>
  <c r="I23" i="79" s="1"/>
  <c r="H23" i="79"/>
  <c r="F24" i="79"/>
  <c r="H24" i="79"/>
  <c r="D5" i="80"/>
  <c r="F9" i="80"/>
  <c r="H9" i="80"/>
  <c r="A10" i="80"/>
  <c r="A11" i="80" s="1"/>
  <c r="A12" i="80" s="1"/>
  <c r="A13" i="80" s="1"/>
  <c r="A14" i="80" s="1"/>
  <c r="A15" i="80" s="1"/>
  <c r="A16" i="80" s="1"/>
  <c r="A17" i="80" s="1"/>
  <c r="A18" i="80" s="1"/>
  <c r="A19" i="80" s="1"/>
  <c r="B10" i="80"/>
  <c r="B11" i="80" s="1"/>
  <c r="B12" i="80" s="1"/>
  <c r="B13" i="80" s="1"/>
  <c r="B14" i="80" s="1"/>
  <c r="B15" i="80" s="1"/>
  <c r="B16" i="80" s="1"/>
  <c r="B17" i="80" s="1"/>
  <c r="B18" i="80" s="1"/>
  <c r="B19" i="80" s="1"/>
  <c r="B20" i="80" s="1"/>
  <c r="B21" i="80" s="1"/>
  <c r="B22" i="80" s="1"/>
  <c r="B23" i="80" s="1"/>
  <c r="B24" i="80" s="1"/>
  <c r="F10" i="80"/>
  <c r="G10" i="80"/>
  <c r="H10" i="80"/>
  <c r="F11" i="80"/>
  <c r="G11" i="80" s="1"/>
  <c r="H11" i="80"/>
  <c r="F12" i="80"/>
  <c r="H12" i="80"/>
  <c r="F13" i="80"/>
  <c r="H13" i="80"/>
  <c r="F14" i="80"/>
  <c r="H14" i="80"/>
  <c r="I14" i="80"/>
  <c r="F15" i="80"/>
  <c r="H15" i="80"/>
  <c r="F16" i="80"/>
  <c r="H16" i="80"/>
  <c r="F17" i="80"/>
  <c r="H17" i="80"/>
  <c r="F18" i="80"/>
  <c r="H18" i="80"/>
  <c r="I18" i="80"/>
  <c r="F19" i="80"/>
  <c r="H19" i="80"/>
  <c r="F20" i="80"/>
  <c r="H20" i="80"/>
  <c r="F21" i="80"/>
  <c r="H21" i="80"/>
  <c r="A22" i="80"/>
  <c r="A23" i="80"/>
  <c r="A24" i="80" s="1"/>
  <c r="F22" i="80"/>
  <c r="H22" i="80"/>
  <c r="F23" i="80"/>
  <c r="H23" i="80"/>
  <c r="F24" i="80"/>
  <c r="H24" i="80"/>
  <c r="D5" i="81"/>
  <c r="F9" i="81"/>
  <c r="H9" i="81"/>
  <c r="A10" i="81"/>
  <c r="A11" i="81" s="1"/>
  <c r="A12" i="81" s="1"/>
  <c r="A13" i="81" s="1"/>
  <c r="A14" i="81" s="1"/>
  <c r="A15" i="81" s="1"/>
  <c r="A16" i="81" s="1"/>
  <c r="A17" i="81" s="1"/>
  <c r="A18" i="81" s="1"/>
  <c r="A19" i="81" s="1"/>
  <c r="B10" i="81"/>
  <c r="B11" i="81" s="1"/>
  <c r="B12" i="81" s="1"/>
  <c r="B13" i="81" s="1"/>
  <c r="B14" i="81" s="1"/>
  <c r="B15" i="81" s="1"/>
  <c r="B16" i="81" s="1"/>
  <c r="B17" i="81" s="1"/>
  <c r="B18" i="81" s="1"/>
  <c r="B19" i="81" s="1"/>
  <c r="B20" i="81" s="1"/>
  <c r="B21" i="81" s="1"/>
  <c r="B22" i="81" s="1"/>
  <c r="B23" i="81"/>
  <c r="B24" i="81" s="1"/>
  <c r="F10" i="81"/>
  <c r="I10" i="81"/>
  <c r="H10" i="81"/>
  <c r="F11" i="81"/>
  <c r="H11" i="81"/>
  <c r="F12" i="81"/>
  <c r="I12" i="81" s="1"/>
  <c r="H12" i="81"/>
  <c r="F13" i="81"/>
  <c r="H13" i="81"/>
  <c r="F14" i="81"/>
  <c r="H14" i="81"/>
  <c r="F15" i="81"/>
  <c r="H15" i="81"/>
  <c r="F16" i="81"/>
  <c r="I16" i="81" s="1"/>
  <c r="H16" i="81"/>
  <c r="F17" i="81"/>
  <c r="H17" i="81"/>
  <c r="F18" i="81"/>
  <c r="H18" i="81"/>
  <c r="F19" i="81"/>
  <c r="H19" i="81"/>
  <c r="F20" i="81"/>
  <c r="I20" i="81"/>
  <c r="H20" i="81"/>
  <c r="F21" i="81"/>
  <c r="H21" i="81"/>
  <c r="A22" i="81"/>
  <c r="A23" i="81" s="1"/>
  <c r="A24" i="81" s="1"/>
  <c r="F22" i="81"/>
  <c r="H22" i="81"/>
  <c r="H26" i="81"/>
  <c r="F23" i="81"/>
  <c r="H23" i="81"/>
  <c r="I23" i="81"/>
  <c r="F24" i="81"/>
  <c r="H24" i="81"/>
  <c r="D5" i="82"/>
  <c r="F9" i="82"/>
  <c r="H9" i="82"/>
  <c r="A10" i="82"/>
  <c r="A11" i="82"/>
  <c r="A12" i="82"/>
  <c r="A13" i="82" s="1"/>
  <c r="A14" i="82" s="1"/>
  <c r="A15" i="82" s="1"/>
  <c r="A16" i="82" s="1"/>
  <c r="A17" i="82" s="1"/>
  <c r="A18" i="82" s="1"/>
  <c r="A19" i="82" s="1"/>
  <c r="B10" i="82"/>
  <c r="B11" i="82"/>
  <c r="B12" i="82" s="1"/>
  <c r="B13" i="82" s="1"/>
  <c r="B14" i="82" s="1"/>
  <c r="B15" i="82" s="1"/>
  <c r="B16" i="82" s="1"/>
  <c r="B17" i="82" s="1"/>
  <c r="B18" i="82" s="1"/>
  <c r="B19" i="82" s="1"/>
  <c r="B20" i="82" s="1"/>
  <c r="B21" i="82" s="1"/>
  <c r="B22" i="82" s="1"/>
  <c r="B23" i="82" s="1"/>
  <c r="B24" i="82" s="1"/>
  <c r="F10" i="82"/>
  <c r="G10" i="82"/>
  <c r="H10" i="82"/>
  <c r="F11" i="82"/>
  <c r="G11" i="82" s="1"/>
  <c r="H11" i="82"/>
  <c r="F12" i="82"/>
  <c r="H12" i="82"/>
  <c r="F13" i="82"/>
  <c r="H13" i="82"/>
  <c r="F14" i="82"/>
  <c r="H14" i="82"/>
  <c r="F15" i="82"/>
  <c r="H15" i="82"/>
  <c r="F16" i="82"/>
  <c r="H16" i="82"/>
  <c r="F17" i="82"/>
  <c r="H17" i="82"/>
  <c r="I17" i="82"/>
  <c r="F18" i="82"/>
  <c r="H18" i="82"/>
  <c r="F19" i="82"/>
  <c r="H19" i="82"/>
  <c r="F20" i="82"/>
  <c r="H20" i="82"/>
  <c r="F21" i="82"/>
  <c r="H21" i="82"/>
  <c r="A22" i="82"/>
  <c r="A23" i="82" s="1"/>
  <c r="A24" i="82" s="1"/>
  <c r="F22" i="82"/>
  <c r="H22" i="82"/>
  <c r="F23" i="82"/>
  <c r="H23" i="82"/>
  <c r="F24" i="82"/>
  <c r="I24" i="82" s="1"/>
  <c r="H24" i="82"/>
  <c r="D5" i="83"/>
  <c r="F9" i="83"/>
  <c r="H9" i="83"/>
  <c r="A10" i="83"/>
  <c r="A11" i="83"/>
  <c r="A12" i="83" s="1"/>
  <c r="A13" i="83" s="1"/>
  <c r="A14" i="83" s="1"/>
  <c r="A15" i="83" s="1"/>
  <c r="A16" i="83" s="1"/>
  <c r="A17" i="83" s="1"/>
  <c r="A18" i="83" s="1"/>
  <c r="A19" i="83" s="1"/>
  <c r="B10" i="83"/>
  <c r="B11" i="83" s="1"/>
  <c r="B12" i="83" s="1"/>
  <c r="B13" i="83" s="1"/>
  <c r="B14" i="83" s="1"/>
  <c r="B15" i="83" s="1"/>
  <c r="B16" i="83" s="1"/>
  <c r="B17" i="83" s="1"/>
  <c r="B18" i="83" s="1"/>
  <c r="B19" i="83" s="1"/>
  <c r="B20" i="83" s="1"/>
  <c r="B21" i="83" s="1"/>
  <c r="B22" i="83" s="1"/>
  <c r="B23" i="83" s="1"/>
  <c r="B24" i="83" s="1"/>
  <c r="F10" i="83"/>
  <c r="I10" i="83" s="1"/>
  <c r="H10" i="83"/>
  <c r="F11" i="83"/>
  <c r="H11" i="83"/>
  <c r="F12" i="83"/>
  <c r="H12" i="83"/>
  <c r="F13" i="83"/>
  <c r="H13" i="83"/>
  <c r="F14" i="83"/>
  <c r="H14" i="83"/>
  <c r="F15" i="83"/>
  <c r="H15" i="83"/>
  <c r="F16" i="83"/>
  <c r="H16" i="83"/>
  <c r="F17" i="83"/>
  <c r="H17" i="83"/>
  <c r="F18" i="83"/>
  <c r="H18" i="83"/>
  <c r="F19" i="83"/>
  <c r="I19" i="83"/>
  <c r="H19" i="83"/>
  <c r="F20" i="83"/>
  <c r="H20" i="83"/>
  <c r="F21" i="83"/>
  <c r="H21" i="83"/>
  <c r="A22" i="83"/>
  <c r="A23" i="83" s="1"/>
  <c r="A24" i="83" s="1"/>
  <c r="F22" i="83"/>
  <c r="H22" i="83"/>
  <c r="F23" i="83"/>
  <c r="H23" i="83"/>
  <c r="F24" i="83"/>
  <c r="H24" i="83"/>
  <c r="D5" i="84"/>
  <c r="F9" i="84"/>
  <c r="H9" i="84"/>
  <c r="A10" i="84"/>
  <c r="A11" i="84"/>
  <c r="A12" i="84"/>
  <c r="A13" i="84" s="1"/>
  <c r="A14" i="84" s="1"/>
  <c r="A15" i="84" s="1"/>
  <c r="A16" i="84" s="1"/>
  <c r="A17" i="84"/>
  <c r="A18" i="84" s="1"/>
  <c r="A19" i="84" s="1"/>
  <c r="B10" i="84"/>
  <c r="B11" i="84" s="1"/>
  <c r="B12" i="84" s="1"/>
  <c r="B13" i="84" s="1"/>
  <c r="B14" i="84" s="1"/>
  <c r="B15" i="84" s="1"/>
  <c r="B16" i="84" s="1"/>
  <c r="B17" i="84" s="1"/>
  <c r="B18" i="84" s="1"/>
  <c r="B19" i="84" s="1"/>
  <c r="B20" i="84" s="1"/>
  <c r="B21" i="84" s="1"/>
  <c r="B22" i="84" s="1"/>
  <c r="B23" i="84" s="1"/>
  <c r="B24" i="84" s="1"/>
  <c r="F10" i="84"/>
  <c r="H10" i="84"/>
  <c r="F11" i="84"/>
  <c r="G11" i="84" s="1"/>
  <c r="H11" i="84"/>
  <c r="F12" i="84"/>
  <c r="H12" i="84"/>
  <c r="F13" i="84"/>
  <c r="H13" i="84"/>
  <c r="F14" i="84"/>
  <c r="H14" i="84"/>
  <c r="F15" i="84"/>
  <c r="H15" i="84"/>
  <c r="F16" i="84"/>
  <c r="H16" i="84"/>
  <c r="F17" i="84"/>
  <c r="H17" i="84"/>
  <c r="F18" i="84"/>
  <c r="H18" i="84"/>
  <c r="F19" i="84"/>
  <c r="H19" i="84"/>
  <c r="F20" i="84"/>
  <c r="H20" i="84"/>
  <c r="F21" i="84"/>
  <c r="H21" i="84"/>
  <c r="A22" i="84"/>
  <c r="A23" i="84" s="1"/>
  <c r="A24" i="84" s="1"/>
  <c r="F22" i="84"/>
  <c r="H22" i="84"/>
  <c r="F23" i="84"/>
  <c r="H23" i="84"/>
  <c r="F24" i="84"/>
  <c r="H24" i="84"/>
  <c r="D5" i="85"/>
  <c r="F9" i="85"/>
  <c r="H9" i="85"/>
  <c r="A10" i="85"/>
  <c r="A11" i="85" s="1"/>
  <c r="A12" i="85" s="1"/>
  <c r="A13" i="85" s="1"/>
  <c r="A14" i="85" s="1"/>
  <c r="A15" i="85" s="1"/>
  <c r="A16" i="85" s="1"/>
  <c r="A17" i="85" s="1"/>
  <c r="A18" i="85" s="1"/>
  <c r="A19" i="85" s="1"/>
  <c r="B10" i="85"/>
  <c r="B11" i="85"/>
  <c r="B12" i="85"/>
  <c r="B13" i="85" s="1"/>
  <c r="B14" i="85" s="1"/>
  <c r="B15" i="85" s="1"/>
  <c r="B16" i="85" s="1"/>
  <c r="B17" i="85" s="1"/>
  <c r="B18" i="85" s="1"/>
  <c r="B19" i="85" s="1"/>
  <c r="B20" i="85" s="1"/>
  <c r="B21" i="85" s="1"/>
  <c r="B22" i="85" s="1"/>
  <c r="B23" i="85" s="1"/>
  <c r="B24" i="85" s="1"/>
  <c r="F10" i="85"/>
  <c r="H10" i="85"/>
  <c r="F11" i="85"/>
  <c r="H11" i="85"/>
  <c r="F12" i="85"/>
  <c r="H12" i="85"/>
  <c r="F13" i="85"/>
  <c r="H13" i="85"/>
  <c r="F14" i="85"/>
  <c r="H14" i="85"/>
  <c r="F15" i="85"/>
  <c r="H15" i="85"/>
  <c r="F16" i="85"/>
  <c r="H16" i="85"/>
  <c r="F17" i="85"/>
  <c r="H17" i="85"/>
  <c r="F18" i="85"/>
  <c r="H18" i="85"/>
  <c r="F19" i="85"/>
  <c r="H19" i="85"/>
  <c r="F20" i="85"/>
  <c r="H20" i="85"/>
  <c r="F21" i="85"/>
  <c r="H21" i="85"/>
  <c r="A22" i="85"/>
  <c r="A23" i="85" s="1"/>
  <c r="A24" i="85" s="1"/>
  <c r="F22" i="85"/>
  <c r="I22" i="85"/>
  <c r="H22" i="85"/>
  <c r="F23" i="85"/>
  <c r="H23" i="85"/>
  <c r="F24" i="85"/>
  <c r="H24" i="85"/>
  <c r="D5" i="86"/>
  <c r="F9" i="86"/>
  <c r="H9" i="86"/>
  <c r="A10" i="86"/>
  <c r="A11" i="86"/>
  <c r="A12" i="86" s="1"/>
  <c r="A13" i="86" s="1"/>
  <c r="A14" i="86" s="1"/>
  <c r="A15" i="86" s="1"/>
  <c r="A16" i="86" s="1"/>
  <c r="A17" i="86" s="1"/>
  <c r="A18" i="86" s="1"/>
  <c r="A19" i="86" s="1"/>
  <c r="B10" i="86"/>
  <c r="B11" i="86"/>
  <c r="B12" i="86" s="1"/>
  <c r="B13" i="86" s="1"/>
  <c r="B14" i="86" s="1"/>
  <c r="B15" i="86" s="1"/>
  <c r="B16" i="86" s="1"/>
  <c r="B17" i="86" s="1"/>
  <c r="B18" i="86" s="1"/>
  <c r="B19" i="86" s="1"/>
  <c r="B20" i="86" s="1"/>
  <c r="B21" i="86" s="1"/>
  <c r="B22" i="86" s="1"/>
  <c r="B23" i="86" s="1"/>
  <c r="B24" i="86" s="1"/>
  <c r="F10" i="86"/>
  <c r="H10" i="86"/>
  <c r="F11" i="86"/>
  <c r="H11" i="86"/>
  <c r="I11" i="86"/>
  <c r="F12" i="86"/>
  <c r="H12" i="86"/>
  <c r="F13" i="86"/>
  <c r="H13" i="86"/>
  <c r="F14" i="86"/>
  <c r="H14" i="86"/>
  <c r="F15" i="86"/>
  <c r="I15" i="86" s="1"/>
  <c r="H15" i="86"/>
  <c r="F16" i="86"/>
  <c r="H16" i="86"/>
  <c r="F17" i="86"/>
  <c r="H17" i="86"/>
  <c r="F18" i="86"/>
  <c r="H18" i="86"/>
  <c r="F19" i="86"/>
  <c r="I19" i="86" s="1"/>
  <c r="H19" i="86"/>
  <c r="F20" i="86"/>
  <c r="H20" i="86"/>
  <c r="F21" i="86"/>
  <c r="H21" i="86"/>
  <c r="A22" i="86"/>
  <c r="F22" i="86"/>
  <c r="H22" i="86"/>
  <c r="A23" i="86"/>
  <c r="A24" i="86" s="1"/>
  <c r="F23" i="86"/>
  <c r="H23" i="86"/>
  <c r="F24" i="86"/>
  <c r="H24" i="86"/>
  <c r="D5" i="87"/>
  <c r="F9" i="87"/>
  <c r="H9" i="87"/>
  <c r="A10" i="87"/>
  <c r="A11" i="87" s="1"/>
  <c r="A12" i="87" s="1"/>
  <c r="A13" i="87" s="1"/>
  <c r="A14" i="87" s="1"/>
  <c r="A15" i="87" s="1"/>
  <c r="A16" i="87" s="1"/>
  <c r="A17" i="87" s="1"/>
  <c r="A18" i="87" s="1"/>
  <c r="A19" i="87" s="1"/>
  <c r="B10" i="87"/>
  <c r="B11" i="87"/>
  <c r="B12" i="87" s="1"/>
  <c r="B13" i="87" s="1"/>
  <c r="B14" i="87" s="1"/>
  <c r="B15" i="87" s="1"/>
  <c r="B16" i="87" s="1"/>
  <c r="B17" i="87" s="1"/>
  <c r="B18" i="87" s="1"/>
  <c r="B19" i="87" s="1"/>
  <c r="B20" i="87" s="1"/>
  <c r="B21" i="87" s="1"/>
  <c r="B22" i="87" s="1"/>
  <c r="B23" i="87" s="1"/>
  <c r="B24" i="87" s="1"/>
  <c r="F10" i="87"/>
  <c r="H10" i="87"/>
  <c r="F11" i="87"/>
  <c r="G11" i="87"/>
  <c r="H11" i="87"/>
  <c r="F12" i="87"/>
  <c r="H12" i="87"/>
  <c r="F13" i="87"/>
  <c r="H13" i="87"/>
  <c r="F14" i="87"/>
  <c r="H14" i="87"/>
  <c r="F15" i="87"/>
  <c r="H15" i="87"/>
  <c r="F16" i="87"/>
  <c r="H16" i="87"/>
  <c r="F17" i="87"/>
  <c r="H17" i="87"/>
  <c r="F18" i="87"/>
  <c r="H18" i="87"/>
  <c r="F19" i="87"/>
  <c r="H19" i="87"/>
  <c r="F20" i="87"/>
  <c r="H20" i="87"/>
  <c r="F21" i="87"/>
  <c r="H21" i="87"/>
  <c r="A22" i="87"/>
  <c r="A23" i="87" s="1"/>
  <c r="A24" i="87" s="1"/>
  <c r="F22" i="87"/>
  <c r="H22" i="87"/>
  <c r="F23" i="87"/>
  <c r="H23" i="87"/>
  <c r="F24" i="87"/>
  <c r="H24" i="87"/>
  <c r="D5" i="88"/>
  <c r="F9" i="88"/>
  <c r="H9" i="88"/>
  <c r="A10" i="88"/>
  <c r="A11" i="88" s="1"/>
  <c r="A12" i="88" s="1"/>
  <c r="A13" i="88" s="1"/>
  <c r="A14" i="88" s="1"/>
  <c r="A15" i="88" s="1"/>
  <c r="A16" i="88" s="1"/>
  <c r="A17" i="88" s="1"/>
  <c r="B10" i="88"/>
  <c r="B11" i="88" s="1"/>
  <c r="B12" i="88" s="1"/>
  <c r="B13" i="88" s="1"/>
  <c r="B14" i="88" s="1"/>
  <c r="B15" i="88" s="1"/>
  <c r="B16" i="88" s="1"/>
  <c r="B17" i="88" s="1"/>
  <c r="B18" i="88" s="1"/>
  <c r="B19" i="88" s="1"/>
  <c r="B20" i="88" s="1"/>
  <c r="B21" i="88" s="1"/>
  <c r="B22" i="88" s="1"/>
  <c r="B23" i="88" s="1"/>
  <c r="B24" i="88" s="1"/>
  <c r="F10" i="88"/>
  <c r="H10" i="88"/>
  <c r="A18" i="88"/>
  <c r="A19" i="88"/>
  <c r="F11" i="88"/>
  <c r="H11" i="88"/>
  <c r="F12" i="88"/>
  <c r="H12" i="88"/>
  <c r="F13" i="88"/>
  <c r="H13" i="88"/>
  <c r="F14" i="88"/>
  <c r="H14" i="88"/>
  <c r="I14" i="88" s="1"/>
  <c r="F15" i="88"/>
  <c r="H15" i="88"/>
  <c r="F16" i="88"/>
  <c r="H16" i="88"/>
  <c r="F17" i="88"/>
  <c r="H17" i="88"/>
  <c r="F18" i="88"/>
  <c r="H18" i="88"/>
  <c r="I18" i="88" s="1"/>
  <c r="F19" i="88"/>
  <c r="H19" i="88"/>
  <c r="F20" i="88"/>
  <c r="H20" i="88"/>
  <c r="F21" i="88"/>
  <c r="H21" i="88"/>
  <c r="A22" i="88"/>
  <c r="A23" i="88" s="1"/>
  <c r="A24" i="88" s="1"/>
  <c r="F22" i="88"/>
  <c r="H22" i="88"/>
  <c r="F23" i="88"/>
  <c r="H23" i="88"/>
  <c r="F24" i="88"/>
  <c r="H24" i="88"/>
  <c r="D5" i="89"/>
  <c r="F9" i="89"/>
  <c r="H9" i="89"/>
  <c r="A10" i="89"/>
  <c r="A11" i="89" s="1"/>
  <c r="A12" i="89" s="1"/>
  <c r="A13" i="89" s="1"/>
  <c r="A14" i="89" s="1"/>
  <c r="A15" i="89" s="1"/>
  <c r="A16" i="89" s="1"/>
  <c r="A17" i="89" s="1"/>
  <c r="A18" i="89" s="1"/>
  <c r="A19" i="89" s="1"/>
  <c r="B10" i="89"/>
  <c r="B11" i="89" s="1"/>
  <c r="B12" i="89" s="1"/>
  <c r="B13" i="89" s="1"/>
  <c r="B14" i="89" s="1"/>
  <c r="B15" i="89"/>
  <c r="B16" i="89"/>
  <c r="B17" i="89" s="1"/>
  <c r="B18" i="89" s="1"/>
  <c r="B19" i="89" s="1"/>
  <c r="B20" i="89" s="1"/>
  <c r="B21" i="89" s="1"/>
  <c r="B22" i="89" s="1"/>
  <c r="B23" i="89" s="1"/>
  <c r="B24" i="89" s="1"/>
  <c r="F10" i="89"/>
  <c r="H10" i="89"/>
  <c r="F11" i="89"/>
  <c r="H11" i="89"/>
  <c r="F12" i="89"/>
  <c r="H12" i="89"/>
  <c r="F13" i="89"/>
  <c r="H13" i="89"/>
  <c r="F14" i="89"/>
  <c r="H14" i="89"/>
  <c r="F15" i="89"/>
  <c r="H15" i="89"/>
  <c r="F16" i="89"/>
  <c r="H16" i="89"/>
  <c r="F17" i="89"/>
  <c r="H17" i="89"/>
  <c r="F18" i="89"/>
  <c r="H18" i="89"/>
  <c r="F19" i="89"/>
  <c r="H19" i="89"/>
  <c r="F20" i="89"/>
  <c r="I20" i="89"/>
  <c r="H20" i="89"/>
  <c r="F21" i="89"/>
  <c r="H21" i="89"/>
  <c r="A22" i="89"/>
  <c r="A23" i="89"/>
  <c r="A24" i="89" s="1"/>
  <c r="F22" i="89"/>
  <c r="H22" i="89"/>
  <c r="F23" i="89"/>
  <c r="H23" i="89"/>
  <c r="F24" i="89"/>
  <c r="H24" i="89"/>
  <c r="D5" i="90"/>
  <c r="F9" i="90"/>
  <c r="H9" i="90"/>
  <c r="A10" i="90"/>
  <c r="A11" i="90"/>
  <c r="A12" i="90" s="1"/>
  <c r="A13" i="90" s="1"/>
  <c r="A14" i="90" s="1"/>
  <c r="A15" i="90" s="1"/>
  <c r="A16" i="90" s="1"/>
  <c r="A17" i="90" s="1"/>
  <c r="A18" i="90" s="1"/>
  <c r="A19" i="90" s="1"/>
  <c r="B10" i="90"/>
  <c r="B11" i="90" s="1"/>
  <c r="B12" i="90" s="1"/>
  <c r="B13" i="90" s="1"/>
  <c r="B14" i="90" s="1"/>
  <c r="B15" i="90" s="1"/>
  <c r="B16" i="90" s="1"/>
  <c r="B17" i="90" s="1"/>
  <c r="B18" i="90" s="1"/>
  <c r="B19" i="90" s="1"/>
  <c r="B20" i="90" s="1"/>
  <c r="B21" i="90" s="1"/>
  <c r="B22" i="90" s="1"/>
  <c r="B23" i="90" s="1"/>
  <c r="B24" i="90" s="1"/>
  <c r="F10" i="90"/>
  <c r="H10" i="90"/>
  <c r="F11" i="90"/>
  <c r="H11" i="90"/>
  <c r="F12" i="90"/>
  <c r="H12" i="90"/>
  <c r="F13" i="90"/>
  <c r="H13" i="90"/>
  <c r="F14" i="90"/>
  <c r="H14" i="90"/>
  <c r="F15" i="90"/>
  <c r="H15" i="90"/>
  <c r="F16" i="90"/>
  <c r="H16" i="90"/>
  <c r="F17" i="90"/>
  <c r="I17" i="90" s="1"/>
  <c r="H17" i="90"/>
  <c r="F18" i="90"/>
  <c r="H18" i="90"/>
  <c r="F19" i="90"/>
  <c r="H19" i="90"/>
  <c r="F20" i="90"/>
  <c r="H20" i="90"/>
  <c r="F21" i="90"/>
  <c r="H21" i="90"/>
  <c r="A22" i="90"/>
  <c r="A23" i="90" s="1"/>
  <c r="A24" i="90" s="1"/>
  <c r="F22" i="90"/>
  <c r="H22" i="90"/>
  <c r="F23" i="90"/>
  <c r="H23" i="90"/>
  <c r="F24" i="90"/>
  <c r="I24" i="90"/>
  <c r="H24" i="90"/>
  <c r="D5" i="91"/>
  <c r="F9" i="91"/>
  <c r="H9" i="91"/>
  <c r="A10" i="91"/>
  <c r="A11" i="91"/>
  <c r="A12" i="91"/>
  <c r="A13" i="91"/>
  <c r="A14" i="91" s="1"/>
  <c r="A15" i="91" s="1"/>
  <c r="A16" i="91" s="1"/>
  <c r="A17" i="91" s="1"/>
  <c r="A18" i="91" s="1"/>
  <c r="A19" i="91" s="1"/>
  <c r="B10" i="91"/>
  <c r="B11" i="91"/>
  <c r="B12" i="91" s="1"/>
  <c r="B13" i="91" s="1"/>
  <c r="B14" i="91" s="1"/>
  <c r="B15" i="91" s="1"/>
  <c r="B16" i="91" s="1"/>
  <c r="B17" i="91" s="1"/>
  <c r="B18" i="91" s="1"/>
  <c r="B19" i="91" s="1"/>
  <c r="B20" i="91" s="1"/>
  <c r="B21" i="91" s="1"/>
  <c r="B22" i="91" s="1"/>
  <c r="B23" i="91" s="1"/>
  <c r="B24" i="91" s="1"/>
  <c r="F10" i="91"/>
  <c r="H10" i="91"/>
  <c r="F11" i="91"/>
  <c r="I11" i="91" s="1"/>
  <c r="H11" i="91"/>
  <c r="F12" i="91"/>
  <c r="H12" i="91"/>
  <c r="F13" i="91"/>
  <c r="H13" i="91"/>
  <c r="F14" i="91"/>
  <c r="H14" i="91"/>
  <c r="F15" i="91"/>
  <c r="I15" i="91"/>
  <c r="H15" i="91"/>
  <c r="F16" i="91"/>
  <c r="H16" i="91"/>
  <c r="F17" i="91"/>
  <c r="H17" i="91"/>
  <c r="F18" i="91"/>
  <c r="H18" i="91"/>
  <c r="F19" i="91"/>
  <c r="H19" i="91"/>
  <c r="F20" i="91"/>
  <c r="H20" i="91"/>
  <c r="F21" i="91"/>
  <c r="H21" i="91"/>
  <c r="A22" i="91"/>
  <c r="A23" i="91" s="1"/>
  <c r="A24" i="91" s="1"/>
  <c r="F22" i="91"/>
  <c r="H22" i="91"/>
  <c r="F23" i="91"/>
  <c r="H23" i="91"/>
  <c r="F24" i="91"/>
  <c r="H24" i="91"/>
  <c r="D5" i="92"/>
  <c r="F9" i="92"/>
  <c r="F26" i="92" s="1"/>
  <c r="H9" i="92"/>
  <c r="A10" i="92"/>
  <c r="A11" i="92"/>
  <c r="A12" i="92"/>
  <c r="A13" i="92" s="1"/>
  <c r="A14" i="92" s="1"/>
  <c r="A15" i="92" s="1"/>
  <c r="A16" i="92" s="1"/>
  <c r="A17" i="92" s="1"/>
  <c r="A18" i="92" s="1"/>
  <c r="A19" i="92" s="1"/>
  <c r="B10" i="92"/>
  <c r="B11" i="92" s="1"/>
  <c r="B12" i="92" s="1"/>
  <c r="B13" i="92" s="1"/>
  <c r="B14" i="92"/>
  <c r="B15" i="92" s="1"/>
  <c r="B16" i="92" s="1"/>
  <c r="B17" i="92" s="1"/>
  <c r="B18" i="92" s="1"/>
  <c r="B19" i="92" s="1"/>
  <c r="B20" i="92" s="1"/>
  <c r="B21" i="92" s="1"/>
  <c r="B22" i="92" s="1"/>
  <c r="B23" i="92" s="1"/>
  <c r="B24" i="92" s="1"/>
  <c r="F10" i="92"/>
  <c r="H10" i="92"/>
  <c r="F11" i="92"/>
  <c r="G11" i="92" s="1"/>
  <c r="H11" i="92"/>
  <c r="F12" i="92"/>
  <c r="I12" i="92" s="1"/>
  <c r="H12" i="92"/>
  <c r="F13" i="92"/>
  <c r="H13" i="92"/>
  <c r="F14" i="92"/>
  <c r="H14" i="92"/>
  <c r="F15" i="92"/>
  <c r="H15" i="92"/>
  <c r="F16" i="92"/>
  <c r="H16" i="92"/>
  <c r="I16" i="92"/>
  <c r="F17" i="92"/>
  <c r="H17" i="92"/>
  <c r="F18" i="92"/>
  <c r="H18" i="92"/>
  <c r="F19" i="92"/>
  <c r="H19" i="92"/>
  <c r="F20" i="92"/>
  <c r="H20" i="92"/>
  <c r="F21" i="92"/>
  <c r="H21" i="92"/>
  <c r="A22" i="92"/>
  <c r="A23" i="92"/>
  <c r="A24" i="92" s="1"/>
  <c r="F22" i="92"/>
  <c r="H22" i="92"/>
  <c r="F23" i="92"/>
  <c r="H23" i="92"/>
  <c r="F24" i="92"/>
  <c r="H24" i="92"/>
  <c r="D5" i="93"/>
  <c r="F9" i="93"/>
  <c r="H9" i="93"/>
  <c r="H26" i="93" s="1"/>
  <c r="A10" i="93"/>
  <c r="A11" i="93" s="1"/>
  <c r="A12" i="93" s="1"/>
  <c r="A13" i="93" s="1"/>
  <c r="A14" i="93" s="1"/>
  <c r="A15" i="93" s="1"/>
  <c r="A16" i="93" s="1"/>
  <c r="A17" i="93" s="1"/>
  <c r="A18" i="93" s="1"/>
  <c r="A19" i="93" s="1"/>
  <c r="B10" i="93"/>
  <c r="B11" i="93" s="1"/>
  <c r="B12" i="93"/>
  <c r="B13" i="93" s="1"/>
  <c r="B14" i="93" s="1"/>
  <c r="B15" i="93" s="1"/>
  <c r="B16" i="93" s="1"/>
  <c r="B17" i="93" s="1"/>
  <c r="B18" i="93" s="1"/>
  <c r="B19" i="93" s="1"/>
  <c r="B20" i="93" s="1"/>
  <c r="B21" i="93" s="1"/>
  <c r="B22" i="93" s="1"/>
  <c r="B23" i="93" s="1"/>
  <c r="B24" i="93" s="1"/>
  <c r="F10" i="93"/>
  <c r="H10" i="93"/>
  <c r="F11" i="93"/>
  <c r="G11" i="93"/>
  <c r="H11" i="93"/>
  <c r="F12" i="93"/>
  <c r="H12" i="93"/>
  <c r="F13" i="93"/>
  <c r="H13" i="93"/>
  <c r="F14" i="93"/>
  <c r="H14" i="93"/>
  <c r="F15" i="93"/>
  <c r="H15" i="93"/>
  <c r="F16" i="93"/>
  <c r="H16" i="93"/>
  <c r="F17" i="93"/>
  <c r="H17" i="93"/>
  <c r="F18" i="93"/>
  <c r="H18" i="93"/>
  <c r="I18" i="93" s="1"/>
  <c r="F19" i="93"/>
  <c r="H19" i="93"/>
  <c r="F20" i="93"/>
  <c r="H20" i="93"/>
  <c r="F21" i="93"/>
  <c r="H21" i="93"/>
  <c r="A22" i="93"/>
  <c r="A23" i="93" s="1"/>
  <c r="A24" i="93" s="1"/>
  <c r="F22" i="93"/>
  <c r="H22" i="93"/>
  <c r="F23" i="93"/>
  <c r="H23" i="93"/>
  <c r="F24" i="93"/>
  <c r="H24" i="93"/>
  <c r="D5" i="94"/>
  <c r="F9" i="94"/>
  <c r="H9" i="94"/>
  <c r="A10" i="94"/>
  <c r="A11" i="94"/>
  <c r="A12" i="94" s="1"/>
  <c r="A13" i="94"/>
  <c r="A14" i="94" s="1"/>
  <c r="A15" i="94" s="1"/>
  <c r="A16" i="94" s="1"/>
  <c r="A17" i="94" s="1"/>
  <c r="A18" i="94" s="1"/>
  <c r="A19" i="94" s="1"/>
  <c r="B10" i="94"/>
  <c r="B11" i="94"/>
  <c r="B12" i="94" s="1"/>
  <c r="B13" i="94" s="1"/>
  <c r="B14" i="94" s="1"/>
  <c r="B15" i="94" s="1"/>
  <c r="B16" i="94" s="1"/>
  <c r="B17" i="94" s="1"/>
  <c r="B18" i="94" s="1"/>
  <c r="B19" i="94" s="1"/>
  <c r="B20" i="94" s="1"/>
  <c r="B21" i="94" s="1"/>
  <c r="B22" i="94" s="1"/>
  <c r="B23" i="94" s="1"/>
  <c r="B24" i="94" s="1"/>
  <c r="F10" i="94"/>
  <c r="H10" i="94"/>
  <c r="F11" i="94"/>
  <c r="I11" i="94" s="1"/>
  <c r="G11" i="94"/>
  <c r="H11" i="94"/>
  <c r="F12" i="94"/>
  <c r="H12" i="94"/>
  <c r="F13" i="94"/>
  <c r="H13" i="94"/>
  <c r="F14" i="94"/>
  <c r="H14" i="94"/>
  <c r="F15" i="94"/>
  <c r="H15" i="94"/>
  <c r="F16" i="94"/>
  <c r="H16" i="94"/>
  <c r="F17" i="94"/>
  <c r="H17" i="94"/>
  <c r="F18" i="94"/>
  <c r="H18" i="94"/>
  <c r="F19" i="94"/>
  <c r="I19" i="94" s="1"/>
  <c r="H19" i="94"/>
  <c r="F20" i="94"/>
  <c r="H20" i="94"/>
  <c r="F21" i="94"/>
  <c r="H21" i="94"/>
  <c r="A22" i="94"/>
  <c r="A23" i="94" s="1"/>
  <c r="A24" i="94" s="1"/>
  <c r="F22" i="94"/>
  <c r="H22" i="94"/>
  <c r="F23" i="94"/>
  <c r="H23" i="94"/>
  <c r="F24" i="94"/>
  <c r="H24" i="94"/>
  <c r="D5" i="95"/>
  <c r="F9" i="95"/>
  <c r="I9" i="95" s="1"/>
  <c r="H9" i="95"/>
  <c r="A10" i="95"/>
  <c r="A11" i="95" s="1"/>
  <c r="A12" i="95"/>
  <c r="A13" i="95" s="1"/>
  <c r="A14" i="95" s="1"/>
  <c r="A15" i="95" s="1"/>
  <c r="A16" i="95" s="1"/>
  <c r="A17" i="95" s="1"/>
  <c r="A18" i="95" s="1"/>
  <c r="A19" i="95" s="1"/>
  <c r="B10" i="95"/>
  <c r="B11" i="95"/>
  <c r="B12" i="95" s="1"/>
  <c r="B13" i="95" s="1"/>
  <c r="B14" i="95" s="1"/>
  <c r="B15" i="95" s="1"/>
  <c r="B16" i="95" s="1"/>
  <c r="B17" i="95" s="1"/>
  <c r="B18" i="95" s="1"/>
  <c r="B19" i="95" s="1"/>
  <c r="B20" i="95" s="1"/>
  <c r="B21" i="95" s="1"/>
  <c r="B22" i="95" s="1"/>
  <c r="B23" i="95" s="1"/>
  <c r="B24" i="95" s="1"/>
  <c r="F10" i="95"/>
  <c r="H10" i="95"/>
  <c r="F11" i="95"/>
  <c r="G11" i="95" s="1"/>
  <c r="H11" i="95"/>
  <c r="F12" i="95"/>
  <c r="H12" i="95"/>
  <c r="F13" i="95"/>
  <c r="H13" i="95"/>
  <c r="F14" i="95"/>
  <c r="H14" i="95"/>
  <c r="F15" i="95"/>
  <c r="H15" i="95"/>
  <c r="F16" i="95"/>
  <c r="H16" i="95"/>
  <c r="F17" i="95"/>
  <c r="H17" i="95"/>
  <c r="F18" i="95"/>
  <c r="H18" i="95"/>
  <c r="F19" i="95"/>
  <c r="H19" i="95"/>
  <c r="F20" i="95"/>
  <c r="H20" i="95"/>
  <c r="F21" i="95"/>
  <c r="H21" i="95"/>
  <c r="A22" i="95"/>
  <c r="A23" i="95" s="1"/>
  <c r="A24" i="95" s="1"/>
  <c r="F22" i="95"/>
  <c r="H22" i="95"/>
  <c r="F23" i="95"/>
  <c r="I23" i="95" s="1"/>
  <c r="H23" i="95"/>
  <c r="F24" i="95"/>
  <c r="H24" i="95"/>
  <c r="D5" i="35"/>
  <c r="F9" i="35"/>
  <c r="H9" i="35"/>
  <c r="H26" i="35" s="1"/>
  <c r="A10" i="35"/>
  <c r="A11" i="35"/>
  <c r="A12" i="35" s="1"/>
  <c r="A13" i="35" s="1"/>
  <c r="A14" i="35" s="1"/>
  <c r="A15" i="35" s="1"/>
  <c r="A16" i="35" s="1"/>
  <c r="A17" i="35" s="1"/>
  <c r="A18" i="35" s="1"/>
  <c r="A19" i="35" s="1"/>
  <c r="B10" i="35"/>
  <c r="B11" i="35"/>
  <c r="B12" i="35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F10" i="35"/>
  <c r="H10" i="35"/>
  <c r="F11" i="35"/>
  <c r="G11" i="35"/>
  <c r="H11" i="35"/>
  <c r="F12" i="35"/>
  <c r="H12" i="35"/>
  <c r="F13" i="35"/>
  <c r="H13" i="35"/>
  <c r="F14" i="35"/>
  <c r="H14" i="35"/>
  <c r="F15" i="35"/>
  <c r="H15" i="35"/>
  <c r="F16" i="35"/>
  <c r="H16" i="35"/>
  <c r="F17" i="35"/>
  <c r="H17" i="35"/>
  <c r="F18" i="35"/>
  <c r="H18" i="35"/>
  <c r="I18" i="35"/>
  <c r="F19" i="35"/>
  <c r="H19" i="35"/>
  <c r="F20" i="35"/>
  <c r="H20" i="35"/>
  <c r="F21" i="35"/>
  <c r="H21" i="35"/>
  <c r="A22" i="35"/>
  <c r="A23" i="35"/>
  <c r="A24" i="35" s="1"/>
  <c r="F22" i="35"/>
  <c r="H22" i="35"/>
  <c r="F23" i="35"/>
  <c r="H23" i="35"/>
  <c r="F24" i="35"/>
  <c r="H24" i="35"/>
  <c r="D5" i="97"/>
  <c r="F9" i="97"/>
  <c r="H9" i="97"/>
  <c r="A10" i="97"/>
  <c r="A11" i="97" s="1"/>
  <c r="A12" i="97" s="1"/>
  <c r="A13" i="97" s="1"/>
  <c r="A14" i="97" s="1"/>
  <c r="A15" i="97" s="1"/>
  <c r="A16" i="97" s="1"/>
  <c r="A17" i="97" s="1"/>
  <c r="A18" i="97" s="1"/>
  <c r="A19" i="97" s="1"/>
  <c r="B10" i="97"/>
  <c r="B11" i="97"/>
  <c r="B12" i="97"/>
  <c r="B13" i="97"/>
  <c r="B14" i="97" s="1"/>
  <c r="B15" i="97" s="1"/>
  <c r="B16" i="97" s="1"/>
  <c r="B17" i="97" s="1"/>
  <c r="B18" i="97" s="1"/>
  <c r="B19" i="97" s="1"/>
  <c r="B20" i="97" s="1"/>
  <c r="B21" i="97" s="1"/>
  <c r="B22" i="97" s="1"/>
  <c r="B23" i="97" s="1"/>
  <c r="B24" i="97" s="1"/>
  <c r="F10" i="97"/>
  <c r="G10" i="97" s="1"/>
  <c r="H10" i="97"/>
  <c r="F11" i="97"/>
  <c r="G11" i="97"/>
  <c r="H11" i="97"/>
  <c r="F12" i="97"/>
  <c r="I12" i="97"/>
  <c r="H12" i="97"/>
  <c r="F13" i="97"/>
  <c r="H13" i="97"/>
  <c r="F14" i="97"/>
  <c r="H14" i="97"/>
  <c r="F15" i="97"/>
  <c r="H15" i="97"/>
  <c r="F16" i="97"/>
  <c r="H16" i="97"/>
  <c r="F17" i="97"/>
  <c r="H17" i="97"/>
  <c r="F18" i="97"/>
  <c r="H18" i="97"/>
  <c r="F19" i="97"/>
  <c r="H19" i="97"/>
  <c r="F20" i="97"/>
  <c r="I20" i="97" s="1"/>
  <c r="H20" i="97"/>
  <c r="F21" i="97"/>
  <c r="H21" i="97"/>
  <c r="A22" i="97"/>
  <c r="A23" i="97" s="1"/>
  <c r="A24" i="97" s="1"/>
  <c r="F22" i="97"/>
  <c r="H22" i="97"/>
  <c r="F23" i="97"/>
  <c r="H23" i="97"/>
  <c r="F24" i="97"/>
  <c r="H24" i="97"/>
  <c r="D5" i="98"/>
  <c r="F9" i="98"/>
  <c r="H9" i="98"/>
  <c r="A10" i="98"/>
  <c r="A11" i="98"/>
  <c r="A12" i="98" s="1"/>
  <c r="A13" i="98" s="1"/>
  <c r="A14" i="98" s="1"/>
  <c r="A15" i="98" s="1"/>
  <c r="A16" i="98" s="1"/>
  <c r="A17" i="98" s="1"/>
  <c r="A18" i="98" s="1"/>
  <c r="A19" i="98" s="1"/>
  <c r="B10" i="98"/>
  <c r="B11" i="98"/>
  <c r="B12" i="98"/>
  <c r="B13" i="98" s="1"/>
  <c r="B14" i="98" s="1"/>
  <c r="B15" i="98" s="1"/>
  <c r="B16" i="98" s="1"/>
  <c r="B17" i="98" s="1"/>
  <c r="B18" i="98" s="1"/>
  <c r="B19" i="98" s="1"/>
  <c r="B20" i="98" s="1"/>
  <c r="B21" i="98" s="1"/>
  <c r="B22" i="98" s="1"/>
  <c r="B23" i="98" s="1"/>
  <c r="B24" i="98" s="1"/>
  <c r="F10" i="98"/>
  <c r="H10" i="98"/>
  <c r="F11" i="98"/>
  <c r="G11" i="98"/>
  <c r="H11" i="98"/>
  <c r="F12" i="98"/>
  <c r="H12" i="98"/>
  <c r="F13" i="98"/>
  <c r="I13" i="98" s="1"/>
  <c r="H13" i="98"/>
  <c r="F14" i="98"/>
  <c r="H14" i="98"/>
  <c r="F15" i="98"/>
  <c r="H15" i="98"/>
  <c r="F16" i="98"/>
  <c r="H16" i="98"/>
  <c r="F17" i="98"/>
  <c r="I17" i="98" s="1"/>
  <c r="H17" i="98"/>
  <c r="F18" i="98"/>
  <c r="H18" i="98"/>
  <c r="F19" i="98"/>
  <c r="H19" i="98"/>
  <c r="F20" i="98"/>
  <c r="H20" i="98"/>
  <c r="F21" i="98"/>
  <c r="H21" i="98"/>
  <c r="A22" i="98"/>
  <c r="A23" i="98" s="1"/>
  <c r="A24" i="98" s="1"/>
  <c r="F22" i="98"/>
  <c r="H22" i="98"/>
  <c r="F23" i="98"/>
  <c r="H23" i="98"/>
  <c r="F24" i="98"/>
  <c r="G24" i="98"/>
  <c r="H24" i="98"/>
  <c r="D5" i="99"/>
  <c r="F9" i="99"/>
  <c r="H9" i="99"/>
  <c r="A10" i="99"/>
  <c r="A11" i="99" s="1"/>
  <c r="A12" i="99" s="1"/>
  <c r="A13" i="99" s="1"/>
  <c r="A14" i="99" s="1"/>
  <c r="A15" i="99" s="1"/>
  <c r="A16" i="99" s="1"/>
  <c r="A17" i="99" s="1"/>
  <c r="A18" i="99" s="1"/>
  <c r="A19" i="99" s="1"/>
  <c r="B10" i="99"/>
  <c r="B11" i="99" s="1"/>
  <c r="B12" i="99" s="1"/>
  <c r="B13" i="99" s="1"/>
  <c r="B14" i="99" s="1"/>
  <c r="B15" i="99" s="1"/>
  <c r="B16" i="99" s="1"/>
  <c r="B17" i="99" s="1"/>
  <c r="B18" i="99" s="1"/>
  <c r="B19" i="99" s="1"/>
  <c r="B20" i="99" s="1"/>
  <c r="B21" i="99" s="1"/>
  <c r="B22" i="99" s="1"/>
  <c r="B23" i="99" s="1"/>
  <c r="B24" i="99" s="1"/>
  <c r="F10" i="99"/>
  <c r="G10" i="99" s="1"/>
  <c r="H10" i="99"/>
  <c r="F11" i="99"/>
  <c r="G11" i="99" s="1"/>
  <c r="H11" i="99"/>
  <c r="F12" i="99"/>
  <c r="H12" i="99"/>
  <c r="F13" i="99"/>
  <c r="H13" i="99"/>
  <c r="F14" i="99"/>
  <c r="H14" i="99"/>
  <c r="F15" i="99"/>
  <c r="H15" i="99"/>
  <c r="F16" i="99"/>
  <c r="H16" i="99"/>
  <c r="F17" i="99"/>
  <c r="H17" i="99"/>
  <c r="F18" i="99"/>
  <c r="H18" i="99"/>
  <c r="F19" i="99"/>
  <c r="H19" i="99"/>
  <c r="F20" i="99"/>
  <c r="H20" i="99"/>
  <c r="F21" i="99"/>
  <c r="H21" i="99"/>
  <c r="A22" i="99"/>
  <c r="A23" i="99" s="1"/>
  <c r="A24" i="99" s="1"/>
  <c r="F22" i="99"/>
  <c r="H22" i="99"/>
  <c r="F23" i="99"/>
  <c r="H23" i="99"/>
  <c r="F24" i="99"/>
  <c r="H24" i="99"/>
  <c r="D5" i="100"/>
  <c r="F9" i="100"/>
  <c r="H9" i="100"/>
  <c r="I9" i="100" s="1"/>
  <c r="A10" i="100"/>
  <c r="A11" i="100" s="1"/>
  <c r="A12" i="100" s="1"/>
  <c r="A13" i="100" s="1"/>
  <c r="A14" i="100" s="1"/>
  <c r="A15" i="100" s="1"/>
  <c r="A16" i="100" s="1"/>
  <c r="A17" i="100" s="1"/>
  <c r="A18" i="100" s="1"/>
  <c r="A19" i="100" s="1"/>
  <c r="B10" i="100"/>
  <c r="B11" i="100"/>
  <c r="B12" i="100" s="1"/>
  <c r="B13" i="100" s="1"/>
  <c r="B14" i="100" s="1"/>
  <c r="B15" i="100" s="1"/>
  <c r="B16" i="100" s="1"/>
  <c r="B17" i="100" s="1"/>
  <c r="B18" i="100" s="1"/>
  <c r="B19" i="100" s="1"/>
  <c r="B20" i="100" s="1"/>
  <c r="B21" i="100" s="1"/>
  <c r="B22" i="100" s="1"/>
  <c r="B23" i="100" s="1"/>
  <c r="B24" i="100" s="1"/>
  <c r="F10" i="100"/>
  <c r="H10" i="100"/>
  <c r="F11" i="100"/>
  <c r="H11" i="100"/>
  <c r="F12" i="100"/>
  <c r="H12" i="100"/>
  <c r="F13" i="100"/>
  <c r="H13" i="100"/>
  <c r="F14" i="100"/>
  <c r="H14" i="100"/>
  <c r="F15" i="100"/>
  <c r="H15" i="100"/>
  <c r="F16" i="100"/>
  <c r="H16" i="100"/>
  <c r="F17" i="100"/>
  <c r="H17" i="100"/>
  <c r="F18" i="100"/>
  <c r="H18" i="100"/>
  <c r="F19" i="100"/>
  <c r="H19" i="100"/>
  <c r="F20" i="100"/>
  <c r="H20" i="100"/>
  <c r="I20" i="100"/>
  <c r="F21" i="100"/>
  <c r="I21" i="100" s="1"/>
  <c r="H21" i="100"/>
  <c r="A22" i="100"/>
  <c r="A23" i="100" s="1"/>
  <c r="A24" i="100" s="1"/>
  <c r="F22" i="100"/>
  <c r="H22" i="100"/>
  <c r="F23" i="100"/>
  <c r="I23" i="100" s="1"/>
  <c r="H23" i="100"/>
  <c r="F24" i="100"/>
  <c r="H24" i="100"/>
  <c r="D5" i="101"/>
  <c r="F9" i="101"/>
  <c r="F26" i="101" s="1"/>
  <c r="H9" i="101"/>
  <c r="H26" i="101" s="1"/>
  <c r="A10" i="101"/>
  <c r="A11" i="101" s="1"/>
  <c r="A12" i="101" s="1"/>
  <c r="A13" i="101" s="1"/>
  <c r="A14" i="101" s="1"/>
  <c r="A15" i="101" s="1"/>
  <c r="A16" i="101" s="1"/>
  <c r="A17" i="101" s="1"/>
  <c r="A18" i="101" s="1"/>
  <c r="A19" i="101" s="1"/>
  <c r="B10" i="101"/>
  <c r="B11" i="101" s="1"/>
  <c r="B12" i="101" s="1"/>
  <c r="B13" i="101" s="1"/>
  <c r="B14" i="101" s="1"/>
  <c r="B15" i="101" s="1"/>
  <c r="B16" i="101" s="1"/>
  <c r="B17" i="101" s="1"/>
  <c r="B18" i="101" s="1"/>
  <c r="B19" i="101" s="1"/>
  <c r="B20" i="101" s="1"/>
  <c r="B21" i="101" s="1"/>
  <c r="B22" i="101" s="1"/>
  <c r="B23" i="101" s="1"/>
  <c r="B24" i="101" s="1"/>
  <c r="F10" i="101"/>
  <c r="H10" i="101"/>
  <c r="F11" i="101"/>
  <c r="G11" i="101" s="1"/>
  <c r="H11" i="101"/>
  <c r="F12" i="101"/>
  <c r="H12" i="101"/>
  <c r="F13" i="101"/>
  <c r="H13" i="101"/>
  <c r="F14" i="101"/>
  <c r="H14" i="101"/>
  <c r="F15" i="101"/>
  <c r="H15" i="101"/>
  <c r="F16" i="101"/>
  <c r="H16" i="101"/>
  <c r="F17" i="101"/>
  <c r="H17" i="101"/>
  <c r="F18" i="101"/>
  <c r="H18" i="101"/>
  <c r="F19" i="101"/>
  <c r="H19" i="101"/>
  <c r="F20" i="101"/>
  <c r="H20" i="101"/>
  <c r="F21" i="101"/>
  <c r="H21" i="101"/>
  <c r="A22" i="101"/>
  <c r="A23" i="101"/>
  <c r="A24" i="101"/>
  <c r="F22" i="101"/>
  <c r="G22" i="101" s="1"/>
  <c r="H22" i="101"/>
  <c r="F23" i="101"/>
  <c r="H23" i="101"/>
  <c r="F24" i="101"/>
  <c r="H24" i="101"/>
  <c r="D5" i="102"/>
  <c r="F9" i="102"/>
  <c r="H9" i="102"/>
  <c r="A10" i="102"/>
  <c r="A11" i="102" s="1"/>
  <c r="A12" i="102" s="1"/>
  <c r="A13" i="102" s="1"/>
  <c r="A14" i="102" s="1"/>
  <c r="A15" i="102" s="1"/>
  <c r="A16" i="102" s="1"/>
  <c r="A17" i="102" s="1"/>
  <c r="A18" i="102" s="1"/>
  <c r="A19" i="102" s="1"/>
  <c r="B10" i="102"/>
  <c r="F10" i="102"/>
  <c r="H10" i="102"/>
  <c r="B11" i="102"/>
  <c r="B12" i="102"/>
  <c r="B13" i="102"/>
  <c r="B14" i="102" s="1"/>
  <c r="B15" i="102" s="1"/>
  <c r="B16" i="102" s="1"/>
  <c r="B17" i="102" s="1"/>
  <c r="B18" i="102" s="1"/>
  <c r="B19" i="102" s="1"/>
  <c r="B20" i="102" s="1"/>
  <c r="B21" i="102" s="1"/>
  <c r="B22" i="102" s="1"/>
  <c r="B23" i="102" s="1"/>
  <c r="B24" i="102" s="1"/>
  <c r="F11" i="102"/>
  <c r="H11" i="102"/>
  <c r="F12" i="102"/>
  <c r="H12" i="102"/>
  <c r="F13" i="102"/>
  <c r="H13" i="102"/>
  <c r="F14" i="102"/>
  <c r="H14" i="102"/>
  <c r="F15" i="102"/>
  <c r="H15" i="102"/>
  <c r="F16" i="102"/>
  <c r="H16" i="102"/>
  <c r="F17" i="102"/>
  <c r="H17" i="102"/>
  <c r="F18" i="102"/>
  <c r="H18" i="102"/>
  <c r="F19" i="102"/>
  <c r="H19" i="102"/>
  <c r="F20" i="102"/>
  <c r="H20" i="102"/>
  <c r="F21" i="102"/>
  <c r="H21" i="102"/>
  <c r="A22" i="102"/>
  <c r="A23" i="102"/>
  <c r="A24" i="102" s="1"/>
  <c r="F22" i="102"/>
  <c r="H22" i="102"/>
  <c r="F23" i="102"/>
  <c r="H23" i="102"/>
  <c r="F24" i="102"/>
  <c r="H24" i="102"/>
  <c r="D5" i="103"/>
  <c r="F9" i="103"/>
  <c r="H9" i="103"/>
  <c r="A10" i="103"/>
  <c r="A11" i="103" s="1"/>
  <c r="A12" i="103" s="1"/>
  <c r="A13" i="103" s="1"/>
  <c r="A14" i="103" s="1"/>
  <c r="A15" i="103" s="1"/>
  <c r="A16" i="103" s="1"/>
  <c r="A17" i="103" s="1"/>
  <c r="A18" i="103" s="1"/>
  <c r="A19" i="103" s="1"/>
  <c r="B10" i="103"/>
  <c r="B11" i="103"/>
  <c r="B12" i="103" s="1"/>
  <c r="B13" i="103" s="1"/>
  <c r="B14" i="103" s="1"/>
  <c r="B15" i="103" s="1"/>
  <c r="B16" i="103" s="1"/>
  <c r="B17" i="103" s="1"/>
  <c r="B18" i="103" s="1"/>
  <c r="B19" i="103" s="1"/>
  <c r="B20" i="103" s="1"/>
  <c r="B21" i="103" s="1"/>
  <c r="B22" i="103" s="1"/>
  <c r="B23" i="103" s="1"/>
  <c r="B24" i="103" s="1"/>
  <c r="F10" i="103"/>
  <c r="H10" i="103"/>
  <c r="F11" i="103"/>
  <c r="G11" i="103"/>
  <c r="H11" i="103"/>
  <c r="F12" i="103"/>
  <c r="H12" i="103"/>
  <c r="F13" i="103"/>
  <c r="F26" i="103" s="1"/>
  <c r="H13" i="103"/>
  <c r="F14" i="103"/>
  <c r="H14" i="103"/>
  <c r="F15" i="103"/>
  <c r="H15" i="103"/>
  <c r="F16" i="103"/>
  <c r="H16" i="103"/>
  <c r="F17" i="103"/>
  <c r="H17" i="103"/>
  <c r="F18" i="103"/>
  <c r="H18" i="103"/>
  <c r="F19" i="103"/>
  <c r="H19" i="103"/>
  <c r="F20" i="103"/>
  <c r="H20" i="103"/>
  <c r="F21" i="103"/>
  <c r="H21" i="103"/>
  <c r="A22" i="103"/>
  <c r="A23" i="103" s="1"/>
  <c r="A24" i="103" s="1"/>
  <c r="F22" i="103"/>
  <c r="H22" i="103"/>
  <c r="F23" i="103"/>
  <c r="H23" i="103"/>
  <c r="F24" i="103"/>
  <c r="H24" i="103"/>
  <c r="D5" i="104"/>
  <c r="F9" i="104"/>
  <c r="H9" i="104"/>
  <c r="A10" i="104"/>
  <c r="A11" i="104"/>
  <c r="A12" i="104" s="1"/>
  <c r="A13" i="104" s="1"/>
  <c r="A14" i="104" s="1"/>
  <c r="A15" i="104" s="1"/>
  <c r="A16" i="104" s="1"/>
  <c r="A17" i="104" s="1"/>
  <c r="A18" i="104" s="1"/>
  <c r="A19" i="104" s="1"/>
  <c r="B10" i="104"/>
  <c r="B11" i="104"/>
  <c r="B12" i="104" s="1"/>
  <c r="B13" i="104" s="1"/>
  <c r="B14" i="104" s="1"/>
  <c r="B15" i="104" s="1"/>
  <c r="B16" i="104" s="1"/>
  <c r="B17" i="104" s="1"/>
  <c r="B18" i="104" s="1"/>
  <c r="B19" i="104" s="1"/>
  <c r="B20" i="104" s="1"/>
  <c r="B21" i="104" s="1"/>
  <c r="B22" i="104" s="1"/>
  <c r="B23" i="104" s="1"/>
  <c r="B24" i="104" s="1"/>
  <c r="F10" i="104"/>
  <c r="G10" i="104" s="1"/>
  <c r="H10" i="104"/>
  <c r="F11" i="104"/>
  <c r="H11" i="104"/>
  <c r="F12" i="104"/>
  <c r="H12" i="104"/>
  <c r="F13" i="104"/>
  <c r="H13" i="104"/>
  <c r="F14" i="104"/>
  <c r="I14" i="104" s="1"/>
  <c r="H14" i="104"/>
  <c r="F15" i="104"/>
  <c r="H15" i="104"/>
  <c r="F16" i="104"/>
  <c r="H16" i="104"/>
  <c r="F17" i="104"/>
  <c r="H17" i="104"/>
  <c r="F18" i="104"/>
  <c r="H18" i="104"/>
  <c r="I18" i="104"/>
  <c r="F19" i="104"/>
  <c r="H19" i="104"/>
  <c r="F20" i="104"/>
  <c r="H20" i="104"/>
  <c r="F21" i="104"/>
  <c r="H21" i="104"/>
  <c r="A22" i="104"/>
  <c r="A23" i="104" s="1"/>
  <c r="A24" i="104" s="1"/>
  <c r="F22" i="104"/>
  <c r="H22" i="104"/>
  <c r="F23" i="104"/>
  <c r="H23" i="104"/>
  <c r="F24" i="104"/>
  <c r="H24" i="104"/>
  <c r="D5" i="105"/>
  <c r="F9" i="105"/>
  <c r="H9" i="105"/>
  <c r="A10" i="105"/>
  <c r="A11" i="105" s="1"/>
  <c r="A12" i="105" s="1"/>
  <c r="A13" i="105" s="1"/>
  <c r="A14" i="105" s="1"/>
  <c r="A15" i="105" s="1"/>
  <c r="A16" i="105" s="1"/>
  <c r="A17" i="105" s="1"/>
  <c r="A18" i="105" s="1"/>
  <c r="A19" i="105" s="1"/>
  <c r="B10" i="105"/>
  <c r="F10" i="105"/>
  <c r="H10" i="105"/>
  <c r="B11" i="105"/>
  <c r="B12" i="105" s="1"/>
  <c r="B13" i="105" s="1"/>
  <c r="B14" i="105" s="1"/>
  <c r="B15" i="105" s="1"/>
  <c r="B16" i="105" s="1"/>
  <c r="B17" i="105" s="1"/>
  <c r="B18" i="105" s="1"/>
  <c r="B19" i="105" s="1"/>
  <c r="B20" i="105" s="1"/>
  <c r="B21" i="105" s="1"/>
  <c r="B22" i="105" s="1"/>
  <c r="B23" i="105" s="1"/>
  <c r="B24" i="105" s="1"/>
  <c r="F11" i="105"/>
  <c r="H11" i="105"/>
  <c r="F12" i="105"/>
  <c r="H12" i="105"/>
  <c r="F13" i="105"/>
  <c r="H13" i="105"/>
  <c r="F14" i="105"/>
  <c r="H14" i="105"/>
  <c r="F15" i="105"/>
  <c r="H15" i="105"/>
  <c r="F16" i="105"/>
  <c r="I16" i="105" s="1"/>
  <c r="H16" i="105"/>
  <c r="F17" i="105"/>
  <c r="H17" i="105"/>
  <c r="F18" i="105"/>
  <c r="H18" i="105"/>
  <c r="F19" i="105"/>
  <c r="H19" i="105"/>
  <c r="F20" i="105"/>
  <c r="H20" i="105"/>
  <c r="F21" i="105"/>
  <c r="H21" i="105"/>
  <c r="A22" i="105"/>
  <c r="A23" i="105" s="1"/>
  <c r="A24" i="105" s="1"/>
  <c r="F22" i="105"/>
  <c r="I22" i="105" s="1"/>
  <c r="H22" i="105"/>
  <c r="F23" i="105"/>
  <c r="H23" i="105"/>
  <c r="F24" i="105"/>
  <c r="H24" i="105"/>
  <c r="D5" i="107"/>
  <c r="F9" i="107"/>
  <c r="H9" i="107"/>
  <c r="A10" i="107"/>
  <c r="A11" i="107"/>
  <c r="A12" i="107" s="1"/>
  <c r="A13" i="107" s="1"/>
  <c r="A14" i="107" s="1"/>
  <c r="A15" i="107" s="1"/>
  <c r="A16" i="107" s="1"/>
  <c r="A17" i="107" s="1"/>
  <c r="A18" i="107" s="1"/>
  <c r="A19" i="107" s="1"/>
  <c r="B10" i="107"/>
  <c r="B11" i="107" s="1"/>
  <c r="B12" i="107" s="1"/>
  <c r="B13" i="107" s="1"/>
  <c r="B14" i="107" s="1"/>
  <c r="B15" i="107" s="1"/>
  <c r="B16" i="107" s="1"/>
  <c r="B17" i="107" s="1"/>
  <c r="B18" i="107" s="1"/>
  <c r="B19" i="107" s="1"/>
  <c r="B20" i="107" s="1"/>
  <c r="B21" i="107" s="1"/>
  <c r="B22" i="107" s="1"/>
  <c r="B23" i="107" s="1"/>
  <c r="B24" i="107" s="1"/>
  <c r="F10" i="107"/>
  <c r="H10" i="107"/>
  <c r="F11" i="107"/>
  <c r="H11" i="107"/>
  <c r="F12" i="107"/>
  <c r="H12" i="107"/>
  <c r="F13" i="107"/>
  <c r="H13" i="107"/>
  <c r="F14" i="107"/>
  <c r="H14" i="107"/>
  <c r="F15" i="107"/>
  <c r="H15" i="107"/>
  <c r="F16" i="107"/>
  <c r="H16" i="107"/>
  <c r="F17" i="107"/>
  <c r="H17" i="107"/>
  <c r="F18" i="107"/>
  <c r="H18" i="107"/>
  <c r="F19" i="107"/>
  <c r="H19" i="107"/>
  <c r="F20" i="107"/>
  <c r="H20" i="107"/>
  <c r="F21" i="107"/>
  <c r="H21" i="107"/>
  <c r="A22" i="107"/>
  <c r="A23" i="107" s="1"/>
  <c r="A24" i="107" s="1"/>
  <c r="F22" i="107"/>
  <c r="H22" i="107"/>
  <c r="F23" i="107"/>
  <c r="H23" i="107"/>
  <c r="F24" i="107"/>
  <c r="H24" i="107"/>
  <c r="I24" i="107" s="1"/>
  <c r="D5" i="51"/>
  <c r="F9" i="51"/>
  <c r="H9" i="51"/>
  <c r="A10" i="51"/>
  <c r="A11" i="51" s="1"/>
  <c r="A12" i="51" s="1"/>
  <c r="A13" i="51" s="1"/>
  <c r="A14" i="51" s="1"/>
  <c r="A15" i="51" s="1"/>
  <c r="A16" i="51" s="1"/>
  <c r="A17" i="51" s="1"/>
  <c r="A18" i="51" s="1"/>
  <c r="A19" i="51" s="1"/>
  <c r="B10" i="51"/>
  <c r="B11" i="51" s="1"/>
  <c r="B12" i="51" s="1"/>
  <c r="B13" i="51" s="1"/>
  <c r="B14" i="51" s="1"/>
  <c r="B15" i="51" s="1"/>
  <c r="B16" i="51" s="1"/>
  <c r="B17" i="51" s="1"/>
  <c r="B18" i="51" s="1"/>
  <c r="B19" i="51" s="1"/>
  <c r="B20" i="51" s="1"/>
  <c r="B21" i="51" s="1"/>
  <c r="B22" i="51" s="1"/>
  <c r="B23" i="51" s="1"/>
  <c r="B24" i="51" s="1"/>
  <c r="F10" i="51"/>
  <c r="H10" i="51"/>
  <c r="F11" i="51"/>
  <c r="G11" i="51"/>
  <c r="H11" i="51"/>
  <c r="F12" i="51"/>
  <c r="H12" i="51"/>
  <c r="F13" i="51"/>
  <c r="H13" i="51"/>
  <c r="F14" i="51"/>
  <c r="H14" i="51"/>
  <c r="F15" i="51"/>
  <c r="H15" i="51"/>
  <c r="F16" i="51"/>
  <c r="H16" i="51"/>
  <c r="F17" i="51"/>
  <c r="H17" i="51"/>
  <c r="F18" i="51"/>
  <c r="H18" i="51"/>
  <c r="F19" i="51"/>
  <c r="H19" i="51"/>
  <c r="F20" i="51"/>
  <c r="H20" i="51"/>
  <c r="F21" i="51"/>
  <c r="H21" i="51"/>
  <c r="A22" i="51"/>
  <c r="A23" i="51"/>
  <c r="A24" i="51" s="1"/>
  <c r="F22" i="51"/>
  <c r="H22" i="51"/>
  <c r="F23" i="51"/>
  <c r="H23" i="51"/>
  <c r="F24" i="51"/>
  <c r="H24" i="51"/>
  <c r="D5" i="108"/>
  <c r="F9" i="108"/>
  <c r="I9" i="108"/>
  <c r="H9" i="108"/>
  <c r="A10" i="108"/>
  <c r="A11" i="108"/>
  <c r="A12" i="108" s="1"/>
  <c r="A13" i="108" s="1"/>
  <c r="A14" i="108" s="1"/>
  <c r="A15" i="108" s="1"/>
  <c r="A16" i="108" s="1"/>
  <c r="A17" i="108" s="1"/>
  <c r="A18" i="108" s="1"/>
  <c r="A19" i="108" s="1"/>
  <c r="B10" i="108"/>
  <c r="B11" i="108"/>
  <c r="B12" i="108"/>
  <c r="B13" i="108"/>
  <c r="B14" i="108"/>
  <c r="B15" i="108" s="1"/>
  <c r="B16" i="108" s="1"/>
  <c r="B17" i="108" s="1"/>
  <c r="B18" i="108" s="1"/>
  <c r="B19" i="108" s="1"/>
  <c r="B20" i="108" s="1"/>
  <c r="B21" i="108" s="1"/>
  <c r="B22" i="108" s="1"/>
  <c r="B23" i="108" s="1"/>
  <c r="B24" i="108" s="1"/>
  <c r="F10" i="108"/>
  <c r="H10" i="108"/>
  <c r="F11" i="108"/>
  <c r="H11" i="108"/>
  <c r="F12" i="108"/>
  <c r="H12" i="108"/>
  <c r="F13" i="108"/>
  <c r="H13" i="108"/>
  <c r="F14" i="108"/>
  <c r="H14" i="108"/>
  <c r="F15" i="108"/>
  <c r="H15" i="108"/>
  <c r="F16" i="108"/>
  <c r="I16" i="108" s="1"/>
  <c r="H16" i="108"/>
  <c r="F17" i="108"/>
  <c r="H17" i="108"/>
  <c r="F18" i="108"/>
  <c r="H18" i="108"/>
  <c r="F19" i="108"/>
  <c r="H19" i="108"/>
  <c r="F20" i="108"/>
  <c r="H20" i="108"/>
  <c r="F21" i="108"/>
  <c r="H21" i="108"/>
  <c r="A22" i="108"/>
  <c r="A23" i="108" s="1"/>
  <c r="A24" i="108" s="1"/>
  <c r="F22" i="108"/>
  <c r="H22" i="108"/>
  <c r="F23" i="108"/>
  <c r="H23" i="108"/>
  <c r="F24" i="108"/>
  <c r="H24" i="108"/>
  <c r="D5" i="109"/>
  <c r="F9" i="109"/>
  <c r="H9" i="109"/>
  <c r="A10" i="109"/>
  <c r="A11" i="109" s="1"/>
  <c r="A12" i="109" s="1"/>
  <c r="A13" i="109" s="1"/>
  <c r="A14" i="109" s="1"/>
  <c r="A15" i="109" s="1"/>
  <c r="A16" i="109" s="1"/>
  <c r="A17" i="109" s="1"/>
  <c r="A18" i="109" s="1"/>
  <c r="A19" i="109" s="1"/>
  <c r="B10" i="109"/>
  <c r="B11" i="109"/>
  <c r="B12" i="109" s="1"/>
  <c r="B13" i="109" s="1"/>
  <c r="B14" i="109" s="1"/>
  <c r="B15" i="109" s="1"/>
  <c r="B16" i="109" s="1"/>
  <c r="B17" i="109" s="1"/>
  <c r="B18" i="109" s="1"/>
  <c r="B19" i="109" s="1"/>
  <c r="B20" i="109" s="1"/>
  <c r="B21" i="109" s="1"/>
  <c r="B22" i="109" s="1"/>
  <c r="B23" i="109" s="1"/>
  <c r="B24" i="109" s="1"/>
  <c r="F10" i="109"/>
  <c r="H10" i="109"/>
  <c r="F11" i="109"/>
  <c r="G11" i="109" s="1"/>
  <c r="H11" i="109"/>
  <c r="F12" i="109"/>
  <c r="H12" i="109"/>
  <c r="F13" i="109"/>
  <c r="H13" i="109"/>
  <c r="F14" i="109"/>
  <c r="H14" i="109"/>
  <c r="F15" i="109"/>
  <c r="H15" i="109"/>
  <c r="F16" i="109"/>
  <c r="H16" i="109"/>
  <c r="F17" i="109"/>
  <c r="H17" i="109"/>
  <c r="F18" i="109"/>
  <c r="I18" i="109"/>
  <c r="H18" i="109"/>
  <c r="F19" i="109"/>
  <c r="H19" i="109"/>
  <c r="F20" i="109"/>
  <c r="H20" i="109"/>
  <c r="F21" i="109"/>
  <c r="H21" i="109"/>
  <c r="A22" i="109"/>
  <c r="A23" i="109" s="1"/>
  <c r="A24" i="109" s="1"/>
  <c r="F22" i="109"/>
  <c r="H22" i="109"/>
  <c r="F23" i="109"/>
  <c r="H23" i="109"/>
  <c r="F24" i="109"/>
  <c r="H24" i="109"/>
  <c r="D5" i="110"/>
  <c r="F9" i="110"/>
  <c r="H9" i="110"/>
  <c r="A10" i="110"/>
  <c r="A11" i="110"/>
  <c r="A12" i="110" s="1"/>
  <c r="A13" i="110" s="1"/>
  <c r="A14" i="110" s="1"/>
  <c r="A15" i="110" s="1"/>
  <c r="A16" i="110" s="1"/>
  <c r="A17" i="110" s="1"/>
  <c r="A18" i="110" s="1"/>
  <c r="A19" i="110" s="1"/>
  <c r="B10" i="110"/>
  <c r="B11" i="110" s="1"/>
  <c r="B12" i="110" s="1"/>
  <c r="B13" i="110" s="1"/>
  <c r="B14" i="110" s="1"/>
  <c r="B15" i="110" s="1"/>
  <c r="B16" i="110" s="1"/>
  <c r="B17" i="110" s="1"/>
  <c r="B18" i="110" s="1"/>
  <c r="B19" i="110" s="1"/>
  <c r="B20" i="110" s="1"/>
  <c r="B21" i="110" s="1"/>
  <c r="B22" i="110" s="1"/>
  <c r="B23" i="110" s="1"/>
  <c r="B24" i="110" s="1"/>
  <c r="F10" i="110"/>
  <c r="H10" i="110"/>
  <c r="F11" i="110"/>
  <c r="G11" i="110"/>
  <c r="H11" i="110"/>
  <c r="F12" i="110"/>
  <c r="H12" i="110"/>
  <c r="F13" i="110"/>
  <c r="H13" i="110"/>
  <c r="F14" i="110"/>
  <c r="H14" i="110"/>
  <c r="F15" i="110"/>
  <c r="H15" i="110"/>
  <c r="F16" i="110"/>
  <c r="H16" i="110"/>
  <c r="F17" i="110"/>
  <c r="H17" i="110"/>
  <c r="F18" i="110"/>
  <c r="H18" i="110"/>
  <c r="F19" i="110"/>
  <c r="H19" i="110"/>
  <c r="F20" i="110"/>
  <c r="H20" i="110"/>
  <c r="F21" i="110"/>
  <c r="H21" i="110"/>
  <c r="A22" i="110"/>
  <c r="A23" i="110" s="1"/>
  <c r="A24" i="110" s="1"/>
  <c r="F22" i="110"/>
  <c r="H22" i="110"/>
  <c r="F23" i="110"/>
  <c r="H23" i="110"/>
  <c r="F24" i="110"/>
  <c r="H24" i="110"/>
  <c r="D5" i="111"/>
  <c r="F9" i="111"/>
  <c r="I9" i="111" s="1"/>
  <c r="H9" i="111"/>
  <c r="A10" i="111"/>
  <c r="A11" i="111"/>
  <c r="A12" i="111" s="1"/>
  <c r="A13" i="111" s="1"/>
  <c r="A14" i="111" s="1"/>
  <c r="A15" i="111" s="1"/>
  <c r="A16" i="111" s="1"/>
  <c r="A17" i="111" s="1"/>
  <c r="A18" i="111" s="1"/>
  <c r="A19" i="111" s="1"/>
  <c r="B10" i="111"/>
  <c r="B11" i="111" s="1"/>
  <c r="B12" i="111" s="1"/>
  <c r="B13" i="111" s="1"/>
  <c r="B14" i="111" s="1"/>
  <c r="B15" i="111" s="1"/>
  <c r="B16" i="111" s="1"/>
  <c r="B17" i="111" s="1"/>
  <c r="B18" i="111" s="1"/>
  <c r="B19" i="111" s="1"/>
  <c r="B20" i="111" s="1"/>
  <c r="B21" i="111" s="1"/>
  <c r="B22" i="111" s="1"/>
  <c r="B23" i="111" s="1"/>
  <c r="B24" i="111" s="1"/>
  <c r="F10" i="111"/>
  <c r="G10" i="111" s="1"/>
  <c r="H10" i="111"/>
  <c r="F11" i="111"/>
  <c r="G11" i="111"/>
  <c r="H11" i="111"/>
  <c r="F12" i="111"/>
  <c r="H12" i="111"/>
  <c r="F13" i="111"/>
  <c r="H13" i="111"/>
  <c r="F14" i="111"/>
  <c r="H14" i="111"/>
  <c r="F15" i="111"/>
  <c r="H15" i="111"/>
  <c r="F16" i="111"/>
  <c r="H16" i="111"/>
  <c r="F17" i="111"/>
  <c r="H17" i="111"/>
  <c r="F18" i="111"/>
  <c r="H18" i="111"/>
  <c r="F19" i="111"/>
  <c r="H19" i="111"/>
  <c r="F20" i="111"/>
  <c r="H20" i="111"/>
  <c r="F21" i="111"/>
  <c r="H21" i="111"/>
  <c r="A22" i="111"/>
  <c r="A23" i="111" s="1"/>
  <c r="A24" i="111" s="1"/>
  <c r="F22" i="111"/>
  <c r="H22" i="111"/>
  <c r="F23" i="111"/>
  <c r="I23" i="111" s="1"/>
  <c r="H23" i="111"/>
  <c r="F24" i="111"/>
  <c r="H24" i="111"/>
  <c r="D5" i="112"/>
  <c r="F9" i="112"/>
  <c r="H9" i="112"/>
  <c r="A10" i="112"/>
  <c r="A11" i="112"/>
  <c r="A12" i="112" s="1"/>
  <c r="A13" i="112" s="1"/>
  <c r="A14" i="112" s="1"/>
  <c r="A15" i="112" s="1"/>
  <c r="A16" i="112" s="1"/>
  <c r="A17" i="112" s="1"/>
  <c r="A18" i="112" s="1"/>
  <c r="A19" i="112" s="1"/>
  <c r="B10" i="112"/>
  <c r="B11" i="112" s="1"/>
  <c r="B12" i="112" s="1"/>
  <c r="B13" i="112" s="1"/>
  <c r="B14" i="112" s="1"/>
  <c r="B15" i="112" s="1"/>
  <c r="B16" i="112" s="1"/>
  <c r="B17" i="112" s="1"/>
  <c r="B18" i="112" s="1"/>
  <c r="B19" i="112" s="1"/>
  <c r="B20" i="112" s="1"/>
  <c r="B21" i="112" s="1"/>
  <c r="B22" i="112" s="1"/>
  <c r="B23" i="112" s="1"/>
  <c r="B24" i="112" s="1"/>
  <c r="F10" i="112"/>
  <c r="F26" i="112" s="1"/>
  <c r="H10" i="112"/>
  <c r="F11" i="112"/>
  <c r="H11" i="112"/>
  <c r="F12" i="112"/>
  <c r="H12" i="112"/>
  <c r="F13" i="112"/>
  <c r="H13" i="112"/>
  <c r="F14" i="112"/>
  <c r="H14" i="112"/>
  <c r="F15" i="112"/>
  <c r="H15" i="112"/>
  <c r="F16" i="112"/>
  <c r="H16" i="112"/>
  <c r="F17" i="112"/>
  <c r="H17" i="112"/>
  <c r="F18" i="112"/>
  <c r="I18" i="112" s="1"/>
  <c r="H18" i="112"/>
  <c r="F19" i="112"/>
  <c r="H19" i="112"/>
  <c r="F20" i="112"/>
  <c r="H20" i="112"/>
  <c r="I20" i="112" s="1"/>
  <c r="F21" i="112"/>
  <c r="H21" i="112"/>
  <c r="A22" i="112"/>
  <c r="A23" i="112" s="1"/>
  <c r="A24" i="112" s="1"/>
  <c r="F22" i="112"/>
  <c r="H22" i="112"/>
  <c r="F23" i="112"/>
  <c r="H23" i="112"/>
  <c r="F24" i="112"/>
  <c r="H24" i="112"/>
  <c r="D5" i="113"/>
  <c r="F9" i="113"/>
  <c r="H9" i="113"/>
  <c r="A10" i="113"/>
  <c r="A11" i="113"/>
  <c r="A12" i="113" s="1"/>
  <c r="A13" i="113" s="1"/>
  <c r="A14" i="113" s="1"/>
  <c r="A15" i="113" s="1"/>
  <c r="A16" i="113" s="1"/>
  <c r="A17" i="113" s="1"/>
  <c r="A18" i="113" s="1"/>
  <c r="A19" i="113" s="1"/>
  <c r="B10" i="113"/>
  <c r="B11" i="113" s="1"/>
  <c r="B12" i="113" s="1"/>
  <c r="B13" i="113" s="1"/>
  <c r="B14" i="113" s="1"/>
  <c r="B15" i="113" s="1"/>
  <c r="B16" i="113" s="1"/>
  <c r="B17" i="113" s="1"/>
  <c r="B18" i="113" s="1"/>
  <c r="B19" i="113" s="1"/>
  <c r="B20" i="113" s="1"/>
  <c r="B21" i="113" s="1"/>
  <c r="B22" i="113" s="1"/>
  <c r="B23" i="113" s="1"/>
  <c r="B24" i="113" s="1"/>
  <c r="F10" i="113"/>
  <c r="H10" i="113"/>
  <c r="F11" i="113"/>
  <c r="G11" i="113" s="1"/>
  <c r="H11" i="113"/>
  <c r="F12" i="113"/>
  <c r="H12" i="113"/>
  <c r="I12" i="113" s="1"/>
  <c r="F13" i="113"/>
  <c r="H13" i="113"/>
  <c r="F14" i="113"/>
  <c r="H14" i="113"/>
  <c r="F15" i="113"/>
  <c r="H15" i="113"/>
  <c r="F16" i="113"/>
  <c r="H16" i="113"/>
  <c r="I16" i="113" s="1"/>
  <c r="F17" i="113"/>
  <c r="H17" i="113"/>
  <c r="F18" i="113"/>
  <c r="H18" i="113"/>
  <c r="F19" i="113"/>
  <c r="H19" i="113"/>
  <c r="F20" i="113"/>
  <c r="H20" i="113"/>
  <c r="F21" i="113"/>
  <c r="H21" i="113"/>
  <c r="A22" i="113"/>
  <c r="A23" i="113"/>
  <c r="A24" i="113" s="1"/>
  <c r="F22" i="113"/>
  <c r="H22" i="113"/>
  <c r="I22" i="113" s="1"/>
  <c r="F23" i="113"/>
  <c r="I23" i="113" s="1"/>
  <c r="H23" i="113"/>
  <c r="F24" i="113"/>
  <c r="H24" i="113"/>
  <c r="D5" i="114"/>
  <c r="F9" i="114"/>
  <c r="H9" i="114"/>
  <c r="A10" i="114"/>
  <c r="B10" i="114"/>
  <c r="B11" i="114" s="1"/>
  <c r="B12" i="114" s="1"/>
  <c r="B13" i="114" s="1"/>
  <c r="B14" i="114" s="1"/>
  <c r="B15" i="114" s="1"/>
  <c r="B16" i="114" s="1"/>
  <c r="B17" i="114" s="1"/>
  <c r="B18" i="114" s="1"/>
  <c r="B19" i="114" s="1"/>
  <c r="B20" i="114" s="1"/>
  <c r="B21" i="114" s="1"/>
  <c r="B22" i="114" s="1"/>
  <c r="B23" i="114" s="1"/>
  <c r="B24" i="114" s="1"/>
  <c r="F10" i="114"/>
  <c r="H10" i="114"/>
  <c r="A11" i="114"/>
  <c r="A12" i="114" s="1"/>
  <c r="A13" i="114" s="1"/>
  <c r="A14" i="114" s="1"/>
  <c r="A15" i="114" s="1"/>
  <c r="A16" i="114" s="1"/>
  <c r="A17" i="114" s="1"/>
  <c r="A18" i="114" s="1"/>
  <c r="A19" i="114" s="1"/>
  <c r="F11" i="114"/>
  <c r="H11" i="114"/>
  <c r="F12" i="114"/>
  <c r="H12" i="114"/>
  <c r="F13" i="114"/>
  <c r="H13" i="114"/>
  <c r="F14" i="114"/>
  <c r="H14" i="114"/>
  <c r="F15" i="114"/>
  <c r="H15" i="114"/>
  <c r="F16" i="114"/>
  <c r="H16" i="114"/>
  <c r="F17" i="114"/>
  <c r="H17" i="114"/>
  <c r="F18" i="114"/>
  <c r="H18" i="114"/>
  <c r="F19" i="114"/>
  <c r="H19" i="114"/>
  <c r="F20" i="114"/>
  <c r="H20" i="114"/>
  <c r="F21" i="114"/>
  <c r="I21" i="114" s="1"/>
  <c r="H21" i="114"/>
  <c r="A22" i="114"/>
  <c r="A23" i="114"/>
  <c r="A24" i="114" s="1"/>
  <c r="F22" i="114"/>
  <c r="H22" i="114"/>
  <c r="F23" i="114"/>
  <c r="H23" i="114"/>
  <c r="F24" i="114"/>
  <c r="H24" i="114"/>
  <c r="I24" i="114"/>
  <c r="D5" i="115"/>
  <c r="F9" i="115"/>
  <c r="H9" i="115"/>
  <c r="A10" i="115"/>
  <c r="A11" i="115" s="1"/>
  <c r="A12" i="115" s="1"/>
  <c r="A13" i="115" s="1"/>
  <c r="A14" i="115" s="1"/>
  <c r="A15" i="115" s="1"/>
  <c r="A16" i="115" s="1"/>
  <c r="A17" i="115" s="1"/>
  <c r="A18" i="115" s="1"/>
  <c r="A19" i="115" s="1"/>
  <c r="B10" i="115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F10" i="115"/>
  <c r="G10" i="115" s="1"/>
  <c r="H10" i="115"/>
  <c r="F11" i="115"/>
  <c r="H11" i="115"/>
  <c r="F12" i="115"/>
  <c r="H12" i="115"/>
  <c r="F13" i="115"/>
  <c r="H13" i="115"/>
  <c r="F14" i="115"/>
  <c r="H14" i="115"/>
  <c r="F15" i="115"/>
  <c r="H15" i="115"/>
  <c r="F16" i="115"/>
  <c r="H16" i="115"/>
  <c r="F17" i="115"/>
  <c r="H17" i="115"/>
  <c r="F18" i="115"/>
  <c r="H18" i="115"/>
  <c r="F19" i="115"/>
  <c r="H19" i="115"/>
  <c r="F20" i="115"/>
  <c r="H20" i="115"/>
  <c r="F21" i="115"/>
  <c r="H21" i="115"/>
  <c r="A22" i="115"/>
  <c r="A23" i="115" s="1"/>
  <c r="A24" i="115" s="1"/>
  <c r="F22" i="115"/>
  <c r="H22" i="115"/>
  <c r="F23" i="115"/>
  <c r="H23" i="115"/>
  <c r="F24" i="115"/>
  <c r="H24" i="115"/>
  <c r="D5" i="116"/>
  <c r="F9" i="116"/>
  <c r="H9" i="116"/>
  <c r="A10" i="116"/>
  <c r="A11" i="116" s="1"/>
  <c r="A12" i="116" s="1"/>
  <c r="A13" i="116" s="1"/>
  <c r="A14" i="116" s="1"/>
  <c r="A15" i="116" s="1"/>
  <c r="A16" i="116" s="1"/>
  <c r="A17" i="116" s="1"/>
  <c r="A18" i="116" s="1"/>
  <c r="A19" i="116" s="1"/>
  <c r="B10" i="116"/>
  <c r="B11" i="116" s="1"/>
  <c r="B12" i="116" s="1"/>
  <c r="B13" i="116" s="1"/>
  <c r="B14" i="116" s="1"/>
  <c r="B15" i="116" s="1"/>
  <c r="B16" i="116" s="1"/>
  <c r="B17" i="116" s="1"/>
  <c r="B18" i="116" s="1"/>
  <c r="B19" i="116" s="1"/>
  <c r="B20" i="116" s="1"/>
  <c r="B21" i="116" s="1"/>
  <c r="B22" i="116" s="1"/>
  <c r="B23" i="116" s="1"/>
  <c r="B24" i="116" s="1"/>
  <c r="F10" i="116"/>
  <c r="H10" i="116"/>
  <c r="F11" i="116"/>
  <c r="G11" i="116" s="1"/>
  <c r="H11" i="116"/>
  <c r="F12" i="116"/>
  <c r="H12" i="116"/>
  <c r="F13" i="116"/>
  <c r="H13" i="116"/>
  <c r="F14" i="116"/>
  <c r="H14" i="116"/>
  <c r="F15" i="116"/>
  <c r="H15" i="116"/>
  <c r="F16" i="116"/>
  <c r="H16" i="116"/>
  <c r="F17" i="116"/>
  <c r="H17" i="116"/>
  <c r="I17" i="116" s="1"/>
  <c r="F18" i="116"/>
  <c r="H18" i="116"/>
  <c r="F19" i="116"/>
  <c r="H19" i="116"/>
  <c r="F20" i="116"/>
  <c r="H20" i="116"/>
  <c r="F21" i="116"/>
  <c r="H21" i="116"/>
  <c r="A22" i="116"/>
  <c r="A23" i="116" s="1"/>
  <c r="A24" i="116" s="1"/>
  <c r="F22" i="116"/>
  <c r="I22" i="116" s="1"/>
  <c r="H22" i="116"/>
  <c r="F23" i="116"/>
  <c r="H23" i="116"/>
  <c r="F24" i="116"/>
  <c r="I24" i="116" s="1"/>
  <c r="H24" i="116"/>
  <c r="D5" i="117"/>
  <c r="F9" i="117"/>
  <c r="H9" i="117"/>
  <c r="A10" i="117"/>
  <c r="A11" i="117"/>
  <c r="A12" i="117" s="1"/>
  <c r="A13" i="117" s="1"/>
  <c r="A14" i="117" s="1"/>
  <c r="A15" i="117" s="1"/>
  <c r="A16" i="117" s="1"/>
  <c r="A17" i="117" s="1"/>
  <c r="A18" i="117" s="1"/>
  <c r="A19" i="117" s="1"/>
  <c r="B10" i="117"/>
  <c r="B11" i="117" s="1"/>
  <c r="B12" i="117" s="1"/>
  <c r="B13" i="117" s="1"/>
  <c r="B14" i="117" s="1"/>
  <c r="B15" i="117" s="1"/>
  <c r="B16" i="117" s="1"/>
  <c r="B17" i="117" s="1"/>
  <c r="B18" i="117" s="1"/>
  <c r="B19" i="117" s="1"/>
  <c r="B20" i="117" s="1"/>
  <c r="B21" i="117" s="1"/>
  <c r="B22" i="117" s="1"/>
  <c r="B23" i="117" s="1"/>
  <c r="B24" i="117" s="1"/>
  <c r="F10" i="117"/>
  <c r="H10" i="117"/>
  <c r="F11" i="117"/>
  <c r="H11" i="117"/>
  <c r="F12" i="117"/>
  <c r="H12" i="117"/>
  <c r="F13" i="117"/>
  <c r="H13" i="117"/>
  <c r="F14" i="117"/>
  <c r="H14" i="117"/>
  <c r="F15" i="117"/>
  <c r="H15" i="117"/>
  <c r="F16" i="117"/>
  <c r="H16" i="117"/>
  <c r="F17" i="117"/>
  <c r="H17" i="117"/>
  <c r="F18" i="117"/>
  <c r="H18" i="117"/>
  <c r="F19" i="117"/>
  <c r="H19" i="117"/>
  <c r="F20" i="117"/>
  <c r="H20" i="117"/>
  <c r="F21" i="117"/>
  <c r="H21" i="117"/>
  <c r="I21" i="117"/>
  <c r="A22" i="117"/>
  <c r="A23" i="117" s="1"/>
  <c r="A24" i="117" s="1"/>
  <c r="F22" i="117"/>
  <c r="I22" i="117" s="1"/>
  <c r="H22" i="117"/>
  <c r="F23" i="117"/>
  <c r="H23" i="117"/>
  <c r="F24" i="117"/>
  <c r="I24" i="117" s="1"/>
  <c r="H24" i="117"/>
  <c r="D5" i="52"/>
  <c r="F9" i="52"/>
  <c r="H9" i="52"/>
  <c r="A10" i="52"/>
  <c r="A11" i="52"/>
  <c r="A12" i="52" s="1"/>
  <c r="A13" i="52" s="1"/>
  <c r="A14" i="52" s="1"/>
  <c r="A15" i="52" s="1"/>
  <c r="A16" i="52" s="1"/>
  <c r="A17" i="52" s="1"/>
  <c r="A18" i="52" s="1"/>
  <c r="A19" i="52" s="1"/>
  <c r="B10" i="52"/>
  <c r="B11" i="52" s="1"/>
  <c r="B12" i="52" s="1"/>
  <c r="B13" i="52" s="1"/>
  <c r="B14" i="52" s="1"/>
  <c r="B15" i="52" s="1"/>
  <c r="B16" i="52" s="1"/>
  <c r="B17" i="52" s="1"/>
  <c r="B18" i="52" s="1"/>
  <c r="B19" i="52" s="1"/>
  <c r="B20" i="52" s="1"/>
  <c r="B21" i="52" s="1"/>
  <c r="B22" i="52" s="1"/>
  <c r="B23" i="52" s="1"/>
  <c r="B24" i="52" s="1"/>
  <c r="F10" i="52"/>
  <c r="G10" i="52" s="1"/>
  <c r="H10" i="52"/>
  <c r="F11" i="52"/>
  <c r="G11" i="52"/>
  <c r="H11" i="52"/>
  <c r="F12" i="52"/>
  <c r="H12" i="52"/>
  <c r="F13" i="52"/>
  <c r="H13" i="52"/>
  <c r="F14" i="52"/>
  <c r="H14" i="52"/>
  <c r="I14" i="52"/>
  <c r="F15" i="52"/>
  <c r="H15" i="52"/>
  <c r="F16" i="52"/>
  <c r="H16" i="52"/>
  <c r="F17" i="52"/>
  <c r="H17" i="52"/>
  <c r="F18" i="52"/>
  <c r="H18" i="52"/>
  <c r="F19" i="52"/>
  <c r="H19" i="52"/>
  <c r="F20" i="52"/>
  <c r="H20" i="52"/>
  <c r="F21" i="52"/>
  <c r="H21" i="52"/>
  <c r="A22" i="52"/>
  <c r="A23" i="52"/>
  <c r="A24" i="52" s="1"/>
  <c r="F22" i="52"/>
  <c r="H22" i="52"/>
  <c r="F23" i="52"/>
  <c r="H23" i="52"/>
  <c r="F24" i="52"/>
  <c r="H24" i="52"/>
  <c r="D5" i="118"/>
  <c r="F9" i="118"/>
  <c r="I9" i="118"/>
  <c r="H9" i="118"/>
  <c r="A10" i="118"/>
  <c r="A11" i="118" s="1"/>
  <c r="A12" i="118" s="1"/>
  <c r="A13" i="118" s="1"/>
  <c r="A14" i="118" s="1"/>
  <c r="A15" i="118" s="1"/>
  <c r="A16" i="118" s="1"/>
  <c r="A17" i="118" s="1"/>
  <c r="A18" i="118" s="1"/>
  <c r="A19" i="118" s="1"/>
  <c r="B10" i="118"/>
  <c r="B11" i="118"/>
  <c r="B12" i="118" s="1"/>
  <c r="B13" i="118" s="1"/>
  <c r="B14" i="118" s="1"/>
  <c r="B15" i="118" s="1"/>
  <c r="B16" i="118" s="1"/>
  <c r="B17" i="118" s="1"/>
  <c r="B18" i="118" s="1"/>
  <c r="B19" i="118" s="1"/>
  <c r="B20" i="118" s="1"/>
  <c r="B21" i="118" s="1"/>
  <c r="B22" i="118" s="1"/>
  <c r="B23" i="118" s="1"/>
  <c r="B24" i="118" s="1"/>
  <c r="F10" i="118"/>
  <c r="H10" i="118"/>
  <c r="F11" i="118"/>
  <c r="H11" i="118"/>
  <c r="F12" i="118"/>
  <c r="I12" i="118" s="1"/>
  <c r="H12" i="118"/>
  <c r="F13" i="118"/>
  <c r="I13" i="118" s="1"/>
  <c r="H13" i="118"/>
  <c r="F14" i="118"/>
  <c r="H14" i="118"/>
  <c r="F15" i="118"/>
  <c r="H15" i="118"/>
  <c r="F16" i="118"/>
  <c r="H16" i="118"/>
  <c r="F17" i="118"/>
  <c r="H17" i="118"/>
  <c r="F18" i="118"/>
  <c r="H18" i="118"/>
  <c r="F19" i="118"/>
  <c r="H19" i="118"/>
  <c r="F20" i="118"/>
  <c r="H20" i="118"/>
  <c r="F21" i="118"/>
  <c r="I21" i="118" s="1"/>
  <c r="H21" i="118"/>
  <c r="A22" i="118"/>
  <c r="F22" i="118"/>
  <c r="H22" i="118"/>
  <c r="A23" i="118"/>
  <c r="A24" i="118" s="1"/>
  <c r="F23" i="118"/>
  <c r="I23" i="118" s="1"/>
  <c r="H23" i="118"/>
  <c r="F24" i="118"/>
  <c r="H24" i="118"/>
  <c r="D5" i="119"/>
  <c r="F9" i="119"/>
  <c r="H9" i="119"/>
  <c r="A10" i="119"/>
  <c r="B10" i="119"/>
  <c r="B11" i="119" s="1"/>
  <c r="B12" i="119" s="1"/>
  <c r="B13" i="119" s="1"/>
  <c r="B14" i="119" s="1"/>
  <c r="B15" i="119" s="1"/>
  <c r="B16" i="119" s="1"/>
  <c r="B17" i="119" s="1"/>
  <c r="B18" i="119" s="1"/>
  <c r="B19" i="119" s="1"/>
  <c r="B20" i="119" s="1"/>
  <c r="B21" i="119" s="1"/>
  <c r="B22" i="119" s="1"/>
  <c r="B23" i="119" s="1"/>
  <c r="B24" i="119" s="1"/>
  <c r="F10" i="119"/>
  <c r="I10" i="119" s="1"/>
  <c r="H10" i="119"/>
  <c r="A11" i="119"/>
  <c r="A12" i="119" s="1"/>
  <c r="A13" i="119" s="1"/>
  <c r="A14" i="119" s="1"/>
  <c r="A15" i="119" s="1"/>
  <c r="A16" i="119" s="1"/>
  <c r="A17" i="119" s="1"/>
  <c r="A18" i="119" s="1"/>
  <c r="A19" i="119" s="1"/>
  <c r="F11" i="119"/>
  <c r="H11" i="119"/>
  <c r="F12" i="119"/>
  <c r="H12" i="119"/>
  <c r="F13" i="119"/>
  <c r="I13" i="119" s="1"/>
  <c r="H13" i="119"/>
  <c r="F14" i="119"/>
  <c r="I14" i="119" s="1"/>
  <c r="H14" i="119"/>
  <c r="F15" i="119"/>
  <c r="H15" i="119"/>
  <c r="F16" i="119"/>
  <c r="H16" i="119"/>
  <c r="F17" i="119"/>
  <c r="H17" i="119"/>
  <c r="F18" i="119"/>
  <c r="I18" i="119" s="1"/>
  <c r="H18" i="119"/>
  <c r="F19" i="119"/>
  <c r="H19" i="119"/>
  <c r="F20" i="119"/>
  <c r="H20" i="119"/>
  <c r="F21" i="119"/>
  <c r="H21" i="119"/>
  <c r="A22" i="119"/>
  <c r="A23" i="119"/>
  <c r="A24" i="119"/>
  <c r="F22" i="119"/>
  <c r="H22" i="119"/>
  <c r="F23" i="119"/>
  <c r="H23" i="119"/>
  <c r="F24" i="119"/>
  <c r="H24" i="119"/>
  <c r="D5" i="120"/>
  <c r="F9" i="120"/>
  <c r="H9" i="120"/>
  <c r="A10" i="120"/>
  <c r="A11" i="120" s="1"/>
  <c r="A12" i="120" s="1"/>
  <c r="A13" i="120" s="1"/>
  <c r="A14" i="120" s="1"/>
  <c r="A15" i="120" s="1"/>
  <c r="A16" i="120" s="1"/>
  <c r="A17" i="120" s="1"/>
  <c r="A18" i="120" s="1"/>
  <c r="A19" i="120" s="1"/>
  <c r="B10" i="120"/>
  <c r="B11" i="120" s="1"/>
  <c r="B12" i="120" s="1"/>
  <c r="B13" i="120" s="1"/>
  <c r="B14" i="120"/>
  <c r="B15" i="120" s="1"/>
  <c r="B16" i="120" s="1"/>
  <c r="B17" i="120" s="1"/>
  <c r="B18" i="120" s="1"/>
  <c r="B19" i="120" s="1"/>
  <c r="B20" i="120" s="1"/>
  <c r="B21" i="120" s="1"/>
  <c r="B22" i="120" s="1"/>
  <c r="B23" i="120" s="1"/>
  <c r="B24" i="120" s="1"/>
  <c r="F10" i="120"/>
  <c r="H10" i="120"/>
  <c r="F11" i="120"/>
  <c r="G11" i="120" s="1"/>
  <c r="H11" i="120"/>
  <c r="I11" i="120"/>
  <c r="F12" i="120"/>
  <c r="H12" i="120"/>
  <c r="F13" i="120"/>
  <c r="I13" i="120"/>
  <c r="H13" i="120"/>
  <c r="F14" i="120"/>
  <c r="H14" i="120"/>
  <c r="F15" i="120"/>
  <c r="H15" i="120"/>
  <c r="F16" i="120"/>
  <c r="H16" i="120"/>
  <c r="F17" i="120"/>
  <c r="H17" i="120"/>
  <c r="F18" i="120"/>
  <c r="H18" i="120"/>
  <c r="F19" i="120"/>
  <c r="H19" i="120"/>
  <c r="F20" i="120"/>
  <c r="H20" i="120"/>
  <c r="I20" i="120"/>
  <c r="F21" i="120"/>
  <c r="H21" i="120"/>
  <c r="A22" i="120"/>
  <c r="A23" i="120" s="1"/>
  <c r="A24" i="120" s="1"/>
  <c r="F22" i="120"/>
  <c r="H22" i="120"/>
  <c r="F23" i="120"/>
  <c r="H23" i="120"/>
  <c r="F24" i="120"/>
  <c r="H24" i="120"/>
  <c r="D5" i="121"/>
  <c r="F9" i="121"/>
  <c r="H9" i="121"/>
  <c r="A10" i="121"/>
  <c r="A11" i="121"/>
  <c r="A12" i="121" s="1"/>
  <c r="A13" i="121" s="1"/>
  <c r="A14" i="121" s="1"/>
  <c r="A15" i="121"/>
  <c r="A16" i="121" s="1"/>
  <c r="A17" i="121" s="1"/>
  <c r="A18" i="121" s="1"/>
  <c r="A19" i="121" s="1"/>
  <c r="B10" i="121"/>
  <c r="B11" i="121" s="1"/>
  <c r="B12" i="121" s="1"/>
  <c r="B13" i="121" s="1"/>
  <c r="B14" i="121" s="1"/>
  <c r="B15" i="121" s="1"/>
  <c r="B16" i="121" s="1"/>
  <c r="B17" i="121" s="1"/>
  <c r="F10" i="121"/>
  <c r="G10" i="121" s="1"/>
  <c r="H10" i="121"/>
  <c r="B18" i="121"/>
  <c r="B19" i="121" s="1"/>
  <c r="B20" i="121" s="1"/>
  <c r="B21" i="121" s="1"/>
  <c r="B22" i="121" s="1"/>
  <c r="B23" i="121" s="1"/>
  <c r="B24" i="121" s="1"/>
  <c r="F11" i="121"/>
  <c r="H11" i="121"/>
  <c r="F12" i="121"/>
  <c r="H12" i="121"/>
  <c r="F13" i="121"/>
  <c r="I13" i="121"/>
  <c r="H13" i="121"/>
  <c r="F14" i="121"/>
  <c r="H14" i="121"/>
  <c r="F15" i="121"/>
  <c r="H15" i="121"/>
  <c r="F16" i="121"/>
  <c r="H16" i="121"/>
  <c r="F17" i="121"/>
  <c r="I17" i="121" s="1"/>
  <c r="H17" i="121"/>
  <c r="F18" i="121"/>
  <c r="H18" i="121"/>
  <c r="F19" i="121"/>
  <c r="H19" i="121"/>
  <c r="F20" i="121"/>
  <c r="H20" i="121"/>
  <c r="F21" i="121"/>
  <c r="H21" i="121"/>
  <c r="A22" i="121"/>
  <c r="A23" i="121" s="1"/>
  <c r="A24" i="121" s="1"/>
  <c r="F22" i="121"/>
  <c r="H22" i="121"/>
  <c r="F23" i="121"/>
  <c r="H23" i="121"/>
  <c r="F24" i="121"/>
  <c r="H24" i="121"/>
  <c r="I24" i="121"/>
  <c r="D5" i="122"/>
  <c r="F9" i="122"/>
  <c r="H9" i="122"/>
  <c r="A10" i="122"/>
  <c r="A11" i="122" s="1"/>
  <c r="A12" i="122" s="1"/>
  <c r="A13" i="122" s="1"/>
  <c r="A14" i="122"/>
  <c r="A15" i="122" s="1"/>
  <c r="A16" i="122" s="1"/>
  <c r="A17" i="122" s="1"/>
  <c r="A18" i="122" s="1"/>
  <c r="A19" i="122" s="1"/>
  <c r="B10" i="122"/>
  <c r="B11" i="122" s="1"/>
  <c r="B12" i="122" s="1"/>
  <c r="B13" i="122" s="1"/>
  <c r="B14" i="122" s="1"/>
  <c r="B15" i="122" s="1"/>
  <c r="B16" i="122" s="1"/>
  <c r="B17" i="122" s="1"/>
  <c r="B18" i="122" s="1"/>
  <c r="B19" i="122" s="1"/>
  <c r="B20" i="122" s="1"/>
  <c r="B21" i="122" s="1"/>
  <c r="B22" i="122" s="1"/>
  <c r="B23" i="122" s="1"/>
  <c r="B24" i="122" s="1"/>
  <c r="F10" i="122"/>
  <c r="H10" i="122"/>
  <c r="F11" i="122"/>
  <c r="G11" i="122"/>
  <c r="H11" i="122"/>
  <c r="F12" i="122"/>
  <c r="H12" i="122"/>
  <c r="F13" i="122"/>
  <c r="H13" i="122"/>
  <c r="F14" i="122"/>
  <c r="H14" i="122"/>
  <c r="I14" i="122"/>
  <c r="F15" i="122"/>
  <c r="H15" i="122"/>
  <c r="F16" i="122"/>
  <c r="I16" i="122"/>
  <c r="H16" i="122"/>
  <c r="F17" i="122"/>
  <c r="H17" i="122"/>
  <c r="F18" i="122"/>
  <c r="H18" i="122"/>
  <c r="F19" i="122"/>
  <c r="H19" i="122"/>
  <c r="F20" i="122"/>
  <c r="H20" i="122"/>
  <c r="F21" i="122"/>
  <c r="H21" i="122"/>
  <c r="A22" i="122"/>
  <c r="A23" i="122" s="1"/>
  <c r="A24" i="122" s="1"/>
  <c r="F22" i="122"/>
  <c r="H22" i="122"/>
  <c r="F23" i="122"/>
  <c r="H23" i="122"/>
  <c r="F24" i="122"/>
  <c r="H24" i="122"/>
  <c r="D5" i="123"/>
  <c r="F9" i="123"/>
  <c r="H9" i="123"/>
  <c r="A10" i="123"/>
  <c r="A11" i="123" s="1"/>
  <c r="A12" i="123" s="1"/>
  <c r="A13" i="123" s="1"/>
  <c r="A14" i="123"/>
  <c r="A15" i="123" s="1"/>
  <c r="A16" i="123" s="1"/>
  <c r="A17" i="123" s="1"/>
  <c r="A18" i="123" s="1"/>
  <c r="A19" i="123" s="1"/>
  <c r="B10" i="123"/>
  <c r="B11" i="123" s="1"/>
  <c r="B12" i="123" s="1"/>
  <c r="B13" i="123"/>
  <c r="B14" i="123" s="1"/>
  <c r="B15" i="123" s="1"/>
  <c r="B16" i="123" s="1"/>
  <c r="B17" i="123"/>
  <c r="B18" i="123" s="1"/>
  <c r="B19" i="123" s="1"/>
  <c r="B20" i="123" s="1"/>
  <c r="B21" i="123" s="1"/>
  <c r="B22" i="123" s="1"/>
  <c r="B23" i="123" s="1"/>
  <c r="B24" i="123" s="1"/>
  <c r="F10" i="123"/>
  <c r="H10" i="123"/>
  <c r="F11" i="123"/>
  <c r="I11" i="123" s="1"/>
  <c r="H11" i="123"/>
  <c r="F12" i="123"/>
  <c r="I12" i="123" s="1"/>
  <c r="H12" i="123"/>
  <c r="F13" i="123"/>
  <c r="H13" i="123"/>
  <c r="F14" i="123"/>
  <c r="H14" i="123"/>
  <c r="F15" i="123"/>
  <c r="H15" i="123"/>
  <c r="F16" i="123"/>
  <c r="I16" i="123" s="1"/>
  <c r="H16" i="123"/>
  <c r="F17" i="123"/>
  <c r="H17" i="123"/>
  <c r="F18" i="123"/>
  <c r="H18" i="123"/>
  <c r="F19" i="123"/>
  <c r="H19" i="123"/>
  <c r="F20" i="123"/>
  <c r="H20" i="123"/>
  <c r="F21" i="123"/>
  <c r="H21" i="123"/>
  <c r="A22" i="123"/>
  <c r="A23" i="123"/>
  <c r="A24" i="123"/>
  <c r="F22" i="123"/>
  <c r="H22" i="123"/>
  <c r="F23" i="123"/>
  <c r="H23" i="123"/>
  <c r="F24" i="123"/>
  <c r="H24" i="123"/>
  <c r="D5" i="124"/>
  <c r="F9" i="124"/>
  <c r="H9" i="124"/>
  <c r="A10" i="124"/>
  <c r="A11" i="124"/>
  <c r="A12" i="124"/>
  <c r="A13" i="124" s="1"/>
  <c r="A14" i="124" s="1"/>
  <c r="A15" i="124" s="1"/>
  <c r="A16" i="124" s="1"/>
  <c r="A17" i="124" s="1"/>
  <c r="A18" i="124" s="1"/>
  <c r="A19" i="124" s="1"/>
  <c r="B10" i="124"/>
  <c r="B11" i="124" s="1"/>
  <c r="B12" i="124" s="1"/>
  <c r="B13" i="124" s="1"/>
  <c r="B14" i="124" s="1"/>
  <c r="B15" i="124" s="1"/>
  <c r="B16" i="124" s="1"/>
  <c r="B17" i="124" s="1"/>
  <c r="B18" i="124"/>
  <c r="B19" i="124" s="1"/>
  <c r="B20" i="124" s="1"/>
  <c r="B21" i="124" s="1"/>
  <c r="B22" i="124" s="1"/>
  <c r="B23" i="124" s="1"/>
  <c r="B24" i="124" s="1"/>
  <c r="F10" i="124"/>
  <c r="G10" i="124"/>
  <c r="H10" i="124"/>
  <c r="F11" i="124"/>
  <c r="H11" i="124"/>
  <c r="F12" i="124"/>
  <c r="H12" i="124"/>
  <c r="F13" i="124"/>
  <c r="H13" i="124"/>
  <c r="F14" i="124"/>
  <c r="I14" i="124" s="1"/>
  <c r="H14" i="124"/>
  <c r="F15" i="124"/>
  <c r="H15" i="124"/>
  <c r="F16" i="124"/>
  <c r="H16" i="124"/>
  <c r="F17" i="124"/>
  <c r="H17" i="124"/>
  <c r="F18" i="124"/>
  <c r="H18" i="124"/>
  <c r="F19" i="124"/>
  <c r="H19" i="124"/>
  <c r="F20" i="124"/>
  <c r="H20" i="124"/>
  <c r="F21" i="124"/>
  <c r="H21" i="124"/>
  <c r="A22" i="124"/>
  <c r="F22" i="124"/>
  <c r="H22" i="124"/>
  <c r="A23" i="124"/>
  <c r="A24" i="124"/>
  <c r="F23" i="124"/>
  <c r="H23" i="124"/>
  <c r="I23" i="124" s="1"/>
  <c r="F24" i="124"/>
  <c r="H24" i="124"/>
  <c r="D5" i="125"/>
  <c r="F9" i="125"/>
  <c r="H9" i="125"/>
  <c r="A10" i="125"/>
  <c r="A11" i="125"/>
  <c r="A12" i="125" s="1"/>
  <c r="A13" i="125" s="1"/>
  <c r="A14" i="125" s="1"/>
  <c r="A15" i="125"/>
  <c r="A16" i="125"/>
  <c r="A17" i="125" s="1"/>
  <c r="A18" i="125" s="1"/>
  <c r="A19" i="125" s="1"/>
  <c r="B10" i="125"/>
  <c r="F10" i="125"/>
  <c r="H10" i="125"/>
  <c r="B11" i="125"/>
  <c r="B12" i="125" s="1"/>
  <c r="B13" i="125" s="1"/>
  <c r="B14" i="125" s="1"/>
  <c r="B15" i="125" s="1"/>
  <c r="B16" i="125" s="1"/>
  <c r="B17" i="125" s="1"/>
  <c r="B18" i="125" s="1"/>
  <c r="B19" i="125" s="1"/>
  <c r="B20" i="125" s="1"/>
  <c r="B21" i="125" s="1"/>
  <c r="B22" i="125" s="1"/>
  <c r="B23" i="125" s="1"/>
  <c r="B24" i="125" s="1"/>
  <c r="F11" i="125"/>
  <c r="H11" i="125"/>
  <c r="F12" i="125"/>
  <c r="H12" i="125"/>
  <c r="F13" i="125"/>
  <c r="H13" i="125"/>
  <c r="F14" i="125"/>
  <c r="H14" i="125"/>
  <c r="F15" i="125"/>
  <c r="H15" i="125"/>
  <c r="F16" i="125"/>
  <c r="H16" i="125"/>
  <c r="F17" i="125"/>
  <c r="H17" i="125"/>
  <c r="F18" i="125"/>
  <c r="H18" i="125"/>
  <c r="F19" i="125"/>
  <c r="I19" i="125"/>
  <c r="H19" i="125"/>
  <c r="F20" i="125"/>
  <c r="H20" i="125"/>
  <c r="F21" i="125"/>
  <c r="H21" i="125"/>
  <c r="A22" i="125"/>
  <c r="A23" i="125" s="1"/>
  <c r="A24" i="125" s="1"/>
  <c r="F22" i="125"/>
  <c r="H22" i="125"/>
  <c r="F23" i="125"/>
  <c r="I23" i="125" s="1"/>
  <c r="H23" i="125"/>
  <c r="F24" i="125"/>
  <c r="H24" i="125"/>
  <c r="D5" i="126"/>
  <c r="F9" i="126"/>
  <c r="I9" i="126"/>
  <c r="H9" i="126"/>
  <c r="A10" i="126"/>
  <c r="A11" i="126" s="1"/>
  <c r="A12" i="126" s="1"/>
  <c r="A13" i="126" s="1"/>
  <c r="A14" i="126" s="1"/>
  <c r="A15" i="126" s="1"/>
  <c r="A16" i="126" s="1"/>
  <c r="A17" i="126" s="1"/>
  <c r="A18" i="126" s="1"/>
  <c r="A19" i="126" s="1"/>
  <c r="B10" i="126"/>
  <c r="B11" i="126" s="1"/>
  <c r="B12" i="126" s="1"/>
  <c r="B13" i="126"/>
  <c r="B14" i="126"/>
  <c r="B15" i="126" s="1"/>
  <c r="B16" i="126" s="1"/>
  <c r="B17" i="126" s="1"/>
  <c r="B18" i="126" s="1"/>
  <c r="B19" i="126" s="1"/>
  <c r="B20" i="126" s="1"/>
  <c r="B21" i="126" s="1"/>
  <c r="B22" i="126" s="1"/>
  <c r="B23" i="126" s="1"/>
  <c r="B24" i="126" s="1"/>
  <c r="F10" i="126"/>
  <c r="H10" i="126"/>
  <c r="F11" i="126"/>
  <c r="H11" i="126"/>
  <c r="F12" i="126"/>
  <c r="H12" i="126"/>
  <c r="F13" i="126"/>
  <c r="H13" i="126"/>
  <c r="F14" i="126"/>
  <c r="I14" i="126" s="1"/>
  <c r="H14" i="126"/>
  <c r="F15" i="126"/>
  <c r="H15" i="126"/>
  <c r="F16" i="126"/>
  <c r="H16" i="126"/>
  <c r="F17" i="126"/>
  <c r="H17" i="126"/>
  <c r="F18" i="126"/>
  <c r="I18" i="126" s="1"/>
  <c r="H18" i="126"/>
  <c r="F19" i="126"/>
  <c r="H19" i="126"/>
  <c r="F20" i="126"/>
  <c r="H20" i="126"/>
  <c r="F21" i="126"/>
  <c r="H21" i="126"/>
  <c r="A22" i="126"/>
  <c r="A23" i="126"/>
  <c r="A24" i="126"/>
  <c r="F22" i="126"/>
  <c r="H22" i="126"/>
  <c r="F23" i="126"/>
  <c r="H23" i="126"/>
  <c r="F24" i="126"/>
  <c r="H24" i="126"/>
  <c r="D5" i="127"/>
  <c r="F9" i="127"/>
  <c r="H9" i="127"/>
  <c r="A10" i="127"/>
  <c r="A11" i="127" s="1"/>
  <c r="A12" i="127" s="1"/>
  <c r="B10" i="127"/>
  <c r="B11" i="127" s="1"/>
  <c r="B12" i="127" s="1"/>
  <c r="B13" i="127" s="1"/>
  <c r="B14" i="127" s="1"/>
  <c r="B15" i="127" s="1"/>
  <c r="B16" i="127" s="1"/>
  <c r="B17" i="127" s="1"/>
  <c r="B18" i="127" s="1"/>
  <c r="B19" i="127" s="1"/>
  <c r="B20" i="127" s="1"/>
  <c r="B21" i="127" s="1"/>
  <c r="B22" i="127" s="1"/>
  <c r="B23" i="127" s="1"/>
  <c r="B24" i="127" s="1"/>
  <c r="F10" i="127"/>
  <c r="H10" i="127"/>
  <c r="I10" i="127"/>
  <c r="A13" i="127"/>
  <c r="A14" i="127"/>
  <c r="A15" i="127" s="1"/>
  <c r="A16" i="127" s="1"/>
  <c r="A17" i="127" s="1"/>
  <c r="A18" i="127" s="1"/>
  <c r="A19" i="127" s="1"/>
  <c r="F11" i="127"/>
  <c r="H11" i="127"/>
  <c r="F12" i="127"/>
  <c r="H12" i="127"/>
  <c r="F13" i="127"/>
  <c r="H13" i="127"/>
  <c r="F14" i="127"/>
  <c r="H14" i="127"/>
  <c r="F15" i="127"/>
  <c r="H15" i="127"/>
  <c r="F16" i="127"/>
  <c r="H16" i="127"/>
  <c r="I16" i="127"/>
  <c r="F17" i="127"/>
  <c r="H17" i="127"/>
  <c r="F18" i="127"/>
  <c r="I18" i="127" s="1"/>
  <c r="H18" i="127"/>
  <c r="F19" i="127"/>
  <c r="H19" i="127"/>
  <c r="F20" i="127"/>
  <c r="H20" i="127"/>
  <c r="F21" i="127"/>
  <c r="I21" i="127" s="1"/>
  <c r="H21" i="127"/>
  <c r="A22" i="127"/>
  <c r="A23" i="127"/>
  <c r="A24" i="127" s="1"/>
  <c r="F22" i="127"/>
  <c r="H22" i="127"/>
  <c r="F23" i="127"/>
  <c r="H23" i="127"/>
  <c r="F24" i="127"/>
  <c r="H24" i="127"/>
  <c r="D5" i="53"/>
  <c r="F9" i="53"/>
  <c r="H9" i="53"/>
  <c r="A10" i="53"/>
  <c r="A11" i="53"/>
  <c r="A12" i="53" s="1"/>
  <c r="A13" i="53" s="1"/>
  <c r="A14" i="53" s="1"/>
  <c r="A15" i="53" s="1"/>
  <c r="A16" i="53" s="1"/>
  <c r="A17" i="53" s="1"/>
  <c r="A18" i="53" s="1"/>
  <c r="A19" i="53" s="1"/>
  <c r="B10" i="53"/>
  <c r="B11" i="53"/>
  <c r="B12" i="53" s="1"/>
  <c r="B13" i="53" s="1"/>
  <c r="B14" i="53" s="1"/>
  <c r="B15" i="53" s="1"/>
  <c r="B16" i="53" s="1"/>
  <c r="B17" i="53" s="1"/>
  <c r="B18" i="53" s="1"/>
  <c r="B19" i="53" s="1"/>
  <c r="B20" i="53" s="1"/>
  <c r="B21" i="53" s="1"/>
  <c r="B22" i="53" s="1"/>
  <c r="B23" i="53" s="1"/>
  <c r="B24" i="53" s="1"/>
  <c r="F10" i="53"/>
  <c r="H10" i="53"/>
  <c r="F11" i="53"/>
  <c r="H11" i="53"/>
  <c r="I11" i="53"/>
  <c r="F12" i="53"/>
  <c r="H12" i="53"/>
  <c r="F13" i="53"/>
  <c r="H13" i="53"/>
  <c r="F14" i="53"/>
  <c r="H14" i="53"/>
  <c r="F15" i="53"/>
  <c r="H15" i="53"/>
  <c r="F16" i="53"/>
  <c r="H16" i="53"/>
  <c r="F17" i="53"/>
  <c r="H17" i="53"/>
  <c r="F18" i="53"/>
  <c r="H18" i="53"/>
  <c r="F19" i="53"/>
  <c r="H19" i="53"/>
  <c r="F20" i="53"/>
  <c r="H20" i="53"/>
  <c r="F21" i="53"/>
  <c r="H21" i="53"/>
  <c r="A22" i="53"/>
  <c r="A23" i="53"/>
  <c r="F22" i="53"/>
  <c r="H22" i="53"/>
  <c r="A24" i="53"/>
  <c r="F23" i="53"/>
  <c r="I23" i="53" s="1"/>
  <c r="H23" i="53"/>
  <c r="F24" i="53"/>
  <c r="H24" i="53"/>
  <c r="D5" i="128"/>
  <c r="F9" i="128"/>
  <c r="I9" i="128" s="1"/>
  <c r="H9" i="128"/>
  <c r="A10" i="128"/>
  <c r="A11" i="128" s="1"/>
  <c r="A12" i="128" s="1"/>
  <c r="A13" i="128" s="1"/>
  <c r="A14" i="128" s="1"/>
  <c r="A15" i="128" s="1"/>
  <c r="A16" i="128" s="1"/>
  <c r="A17" i="128" s="1"/>
  <c r="A18" i="128" s="1"/>
  <c r="A19" i="128" s="1"/>
  <c r="B10" i="128"/>
  <c r="F10" i="128"/>
  <c r="H10" i="128"/>
  <c r="B11" i="128"/>
  <c r="B12" i="128" s="1"/>
  <c r="B13" i="128" s="1"/>
  <c r="B14" i="128" s="1"/>
  <c r="B15" i="128" s="1"/>
  <c r="B16" i="128" s="1"/>
  <c r="B17" i="128" s="1"/>
  <c r="B18" i="128" s="1"/>
  <c r="B19" i="128" s="1"/>
  <c r="B20" i="128" s="1"/>
  <c r="B21" i="128" s="1"/>
  <c r="B22" i="128" s="1"/>
  <c r="B23" i="128" s="1"/>
  <c r="B24" i="128" s="1"/>
  <c r="F11" i="128"/>
  <c r="G11" i="128" s="1"/>
  <c r="H11" i="128"/>
  <c r="F12" i="128"/>
  <c r="H12" i="128"/>
  <c r="F13" i="128"/>
  <c r="I13" i="128"/>
  <c r="H13" i="128"/>
  <c r="F14" i="128"/>
  <c r="H14" i="128"/>
  <c r="F15" i="128"/>
  <c r="I15" i="128" s="1"/>
  <c r="H15" i="128"/>
  <c r="F16" i="128"/>
  <c r="H16" i="128"/>
  <c r="F17" i="128"/>
  <c r="I17" i="128" s="1"/>
  <c r="H17" i="128"/>
  <c r="F18" i="128"/>
  <c r="H18" i="128"/>
  <c r="F19" i="128"/>
  <c r="H19" i="128"/>
  <c r="F20" i="128"/>
  <c r="H20" i="128"/>
  <c r="F21" i="128"/>
  <c r="I21" i="128"/>
  <c r="H21" i="128"/>
  <c r="A22" i="128"/>
  <c r="A23" i="128"/>
  <c r="A24" i="128"/>
  <c r="F22" i="128"/>
  <c r="I22" i="128" s="1"/>
  <c r="H22" i="128"/>
  <c r="F23" i="128"/>
  <c r="H23" i="128"/>
  <c r="F24" i="128"/>
  <c r="H24" i="128"/>
  <c r="D5" i="129"/>
  <c r="F9" i="129"/>
  <c r="H9" i="129"/>
  <c r="A10" i="129"/>
  <c r="A11" i="129"/>
  <c r="A12" i="129" s="1"/>
  <c r="A13" i="129" s="1"/>
  <c r="A14" i="129" s="1"/>
  <c r="A15" i="129" s="1"/>
  <c r="A16" i="129" s="1"/>
  <c r="A17" i="129" s="1"/>
  <c r="A18" i="129" s="1"/>
  <c r="A19" i="129" s="1"/>
  <c r="B10" i="129"/>
  <c r="B11" i="129"/>
  <c r="B12" i="129" s="1"/>
  <c r="B13" i="129" s="1"/>
  <c r="B14" i="129" s="1"/>
  <c r="B15" i="129" s="1"/>
  <c r="B16" i="129" s="1"/>
  <c r="B17" i="129" s="1"/>
  <c r="B18" i="129" s="1"/>
  <c r="B19" i="129" s="1"/>
  <c r="B20" i="129" s="1"/>
  <c r="B21" i="129" s="1"/>
  <c r="B22" i="129" s="1"/>
  <c r="B23" i="129" s="1"/>
  <c r="B24" i="129" s="1"/>
  <c r="F10" i="129"/>
  <c r="G10" i="129" s="1"/>
  <c r="H10" i="129"/>
  <c r="F11" i="129"/>
  <c r="G11" i="129" s="1"/>
  <c r="H11" i="129"/>
  <c r="F12" i="129"/>
  <c r="H12" i="129"/>
  <c r="F13" i="129"/>
  <c r="H13" i="129"/>
  <c r="F14" i="129"/>
  <c r="H14" i="129"/>
  <c r="F15" i="129"/>
  <c r="H15" i="129"/>
  <c r="I15" i="129"/>
  <c r="F16" i="129"/>
  <c r="H16" i="129"/>
  <c r="F17" i="129"/>
  <c r="H17" i="129"/>
  <c r="F18" i="129"/>
  <c r="H18" i="129"/>
  <c r="F19" i="129"/>
  <c r="H19" i="129"/>
  <c r="F20" i="129"/>
  <c r="H20" i="129"/>
  <c r="F21" i="129"/>
  <c r="H21" i="129"/>
  <c r="A22" i="129"/>
  <c r="A23" i="129" s="1"/>
  <c r="A24" i="129" s="1"/>
  <c r="F22" i="129"/>
  <c r="H22" i="129"/>
  <c r="F23" i="129"/>
  <c r="H23" i="129"/>
  <c r="F24" i="129"/>
  <c r="H24" i="129"/>
  <c r="D5" i="130"/>
  <c r="F9" i="130"/>
  <c r="H9" i="130"/>
  <c r="A10" i="130"/>
  <c r="A11" i="130" s="1"/>
  <c r="A12" i="130" s="1"/>
  <c r="A13" i="130" s="1"/>
  <c r="A14" i="130" s="1"/>
  <c r="A15" i="130" s="1"/>
  <c r="A16" i="130" s="1"/>
  <c r="A17" i="130" s="1"/>
  <c r="A18" i="130" s="1"/>
  <c r="A19" i="130" s="1"/>
  <c r="B10" i="130"/>
  <c r="B11" i="130" s="1"/>
  <c r="B12" i="130" s="1"/>
  <c r="B13" i="130" s="1"/>
  <c r="B14" i="130" s="1"/>
  <c r="B15" i="130" s="1"/>
  <c r="B16" i="130" s="1"/>
  <c r="B17" i="130" s="1"/>
  <c r="B18" i="130" s="1"/>
  <c r="B19" i="130" s="1"/>
  <c r="B20" i="130" s="1"/>
  <c r="B21" i="130" s="1"/>
  <c r="B22" i="130" s="1"/>
  <c r="B23" i="130" s="1"/>
  <c r="B24" i="130" s="1"/>
  <c r="F10" i="130"/>
  <c r="H10" i="130"/>
  <c r="F11" i="130"/>
  <c r="H11" i="130"/>
  <c r="F12" i="130"/>
  <c r="I12" i="130" s="1"/>
  <c r="H12" i="130"/>
  <c r="F13" i="130"/>
  <c r="H13" i="130"/>
  <c r="F14" i="130"/>
  <c r="H14" i="130"/>
  <c r="F15" i="130"/>
  <c r="H15" i="130"/>
  <c r="F16" i="130"/>
  <c r="H16" i="130"/>
  <c r="I16" i="130" s="1"/>
  <c r="F17" i="130"/>
  <c r="H17" i="130"/>
  <c r="F18" i="130"/>
  <c r="H18" i="130"/>
  <c r="I18" i="130"/>
  <c r="F19" i="130"/>
  <c r="H19" i="130"/>
  <c r="F20" i="130"/>
  <c r="H20" i="130"/>
  <c r="F21" i="130"/>
  <c r="I21" i="130" s="1"/>
  <c r="H21" i="130"/>
  <c r="A22" i="130"/>
  <c r="A23" i="130" s="1"/>
  <c r="A24" i="130" s="1"/>
  <c r="F22" i="130"/>
  <c r="H22" i="130"/>
  <c r="F23" i="130"/>
  <c r="H23" i="130"/>
  <c r="F24" i="130"/>
  <c r="H24" i="130"/>
  <c r="D5" i="131"/>
  <c r="F9" i="131"/>
  <c r="F26" i="131" s="1"/>
  <c r="H9" i="131"/>
  <c r="A10" i="131"/>
  <c r="A11" i="131" s="1"/>
  <c r="A12" i="131" s="1"/>
  <c r="A13" i="131" s="1"/>
  <c r="A14" i="131" s="1"/>
  <c r="A15" i="131" s="1"/>
  <c r="A16" i="131" s="1"/>
  <c r="A17" i="131" s="1"/>
  <c r="A18" i="131" s="1"/>
  <c r="A19" i="131" s="1"/>
  <c r="B10" i="13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F10" i="131"/>
  <c r="H10" i="131"/>
  <c r="F11" i="131"/>
  <c r="G11" i="131"/>
  <c r="H11" i="131"/>
  <c r="F12" i="131"/>
  <c r="H12" i="131"/>
  <c r="F13" i="131"/>
  <c r="I13" i="131" s="1"/>
  <c r="H13" i="131"/>
  <c r="F14" i="131"/>
  <c r="H14" i="131"/>
  <c r="F15" i="131"/>
  <c r="H15" i="131"/>
  <c r="F16" i="131"/>
  <c r="H16" i="131"/>
  <c r="F17" i="131"/>
  <c r="H17" i="131"/>
  <c r="F18" i="131"/>
  <c r="H18" i="131"/>
  <c r="F19" i="131"/>
  <c r="H19" i="131"/>
  <c r="F20" i="131"/>
  <c r="I20" i="131"/>
  <c r="H20" i="131"/>
  <c r="F21" i="131"/>
  <c r="H21" i="131"/>
  <c r="A22" i="131"/>
  <c r="F22" i="131"/>
  <c r="H22" i="131"/>
  <c r="A23" i="131"/>
  <c r="A24" i="131"/>
  <c r="F23" i="131"/>
  <c r="H23" i="131"/>
  <c r="F24" i="131"/>
  <c r="H24" i="131"/>
  <c r="D5" i="132"/>
  <c r="F9" i="132"/>
  <c r="H9" i="132"/>
  <c r="A10" i="132"/>
  <c r="A11" i="132"/>
  <c r="A12" i="132" s="1"/>
  <c r="A13" i="132" s="1"/>
  <c r="A14" i="132" s="1"/>
  <c r="A15" i="132" s="1"/>
  <c r="A16" i="132" s="1"/>
  <c r="A17" i="132" s="1"/>
  <c r="A18" i="132" s="1"/>
  <c r="A19" i="132" s="1"/>
  <c r="B10" i="132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F10" i="132"/>
  <c r="H10" i="132"/>
  <c r="F11" i="132"/>
  <c r="I11" i="132"/>
  <c r="H11" i="132"/>
  <c r="F12" i="132"/>
  <c r="H12" i="132"/>
  <c r="F13" i="132"/>
  <c r="H13" i="132"/>
  <c r="F14" i="132"/>
  <c r="H14" i="132"/>
  <c r="F15" i="132"/>
  <c r="H15" i="132"/>
  <c r="I15" i="132" s="1"/>
  <c r="F16" i="132"/>
  <c r="H16" i="132"/>
  <c r="F17" i="132"/>
  <c r="I17" i="132" s="1"/>
  <c r="H17" i="132"/>
  <c r="F18" i="132"/>
  <c r="H18" i="132"/>
  <c r="F19" i="132"/>
  <c r="I19" i="132" s="1"/>
  <c r="H19" i="132"/>
  <c r="F20" i="132"/>
  <c r="H20" i="132"/>
  <c r="F21" i="132"/>
  <c r="H21" i="132"/>
  <c r="A22" i="132"/>
  <c r="A23" i="132"/>
  <c r="A24" i="132" s="1"/>
  <c r="F22" i="132"/>
  <c r="H22" i="132"/>
  <c r="I22" i="132"/>
  <c r="F23" i="132"/>
  <c r="H23" i="132"/>
  <c r="F24" i="132"/>
  <c r="I24" i="132"/>
  <c r="H24" i="132"/>
  <c r="D5" i="133"/>
  <c r="F9" i="133"/>
  <c r="H9" i="133"/>
  <c r="A10" i="133"/>
  <c r="B10" i="133"/>
  <c r="B11" i="133"/>
  <c r="B12" i="133"/>
  <c r="B13" i="133" s="1"/>
  <c r="B14" i="133" s="1"/>
  <c r="B15" i="133" s="1"/>
  <c r="B16" i="133" s="1"/>
  <c r="B17" i="133" s="1"/>
  <c r="B18" i="133" s="1"/>
  <c r="B19" i="133" s="1"/>
  <c r="B20" i="133" s="1"/>
  <c r="B21" i="133" s="1"/>
  <c r="B22" i="133" s="1"/>
  <c r="B23" i="133" s="1"/>
  <c r="B24" i="133" s="1"/>
  <c r="F10" i="133"/>
  <c r="H10" i="133"/>
  <c r="A11" i="133"/>
  <c r="A12" i="133" s="1"/>
  <c r="A13" i="133" s="1"/>
  <c r="A14" i="133" s="1"/>
  <c r="A15" i="133" s="1"/>
  <c r="A16" i="133" s="1"/>
  <c r="A17" i="133" s="1"/>
  <c r="A18" i="133" s="1"/>
  <c r="A19" i="133" s="1"/>
  <c r="F11" i="133"/>
  <c r="I11" i="133" s="1"/>
  <c r="H11" i="133"/>
  <c r="F12" i="133"/>
  <c r="H12" i="133"/>
  <c r="F13" i="133"/>
  <c r="H13" i="133"/>
  <c r="F14" i="133"/>
  <c r="I14" i="133"/>
  <c r="H14" i="133"/>
  <c r="F15" i="133"/>
  <c r="H15" i="133"/>
  <c r="F16" i="133"/>
  <c r="H16" i="133"/>
  <c r="I16" i="133"/>
  <c r="F17" i="133"/>
  <c r="H17" i="133"/>
  <c r="F18" i="133"/>
  <c r="H18" i="133"/>
  <c r="F19" i="133"/>
  <c r="H19" i="133"/>
  <c r="F20" i="133"/>
  <c r="H20" i="133"/>
  <c r="F21" i="133"/>
  <c r="H21" i="133"/>
  <c r="A22" i="133"/>
  <c r="A23" i="133" s="1"/>
  <c r="A24" i="133" s="1"/>
  <c r="F22" i="133"/>
  <c r="H22" i="133"/>
  <c r="F23" i="133"/>
  <c r="H23" i="133"/>
  <c r="F24" i="133"/>
  <c r="H24" i="133"/>
  <c r="D5" i="134"/>
  <c r="F9" i="134"/>
  <c r="H9" i="134"/>
  <c r="A10" i="134"/>
  <c r="A11" i="134" s="1"/>
  <c r="A12" i="134" s="1"/>
  <c r="A13" i="134" s="1"/>
  <c r="A14" i="134" s="1"/>
  <c r="A15" i="134" s="1"/>
  <c r="A16" i="134" s="1"/>
  <c r="A17" i="134" s="1"/>
  <c r="A18" i="134" s="1"/>
  <c r="A19" i="134" s="1"/>
  <c r="B10" i="134"/>
  <c r="B11" i="134"/>
  <c r="B12" i="134" s="1"/>
  <c r="B13" i="134" s="1"/>
  <c r="B14" i="134" s="1"/>
  <c r="B15" i="134" s="1"/>
  <c r="B16" i="134" s="1"/>
  <c r="B17" i="134" s="1"/>
  <c r="B18" i="134" s="1"/>
  <c r="B19" i="134" s="1"/>
  <c r="B20" i="134" s="1"/>
  <c r="B21" i="134" s="1"/>
  <c r="B22" i="134" s="1"/>
  <c r="B23" i="134" s="1"/>
  <c r="B24" i="134" s="1"/>
  <c r="F10" i="134"/>
  <c r="I10" i="134" s="1"/>
  <c r="H10" i="134"/>
  <c r="F11" i="134"/>
  <c r="H11" i="134"/>
  <c r="F12" i="134"/>
  <c r="H12" i="134"/>
  <c r="F13" i="134"/>
  <c r="H13" i="134"/>
  <c r="F14" i="134"/>
  <c r="I14" i="134"/>
  <c r="H14" i="134"/>
  <c r="F15" i="134"/>
  <c r="I15" i="134" s="1"/>
  <c r="H15" i="134"/>
  <c r="F16" i="134"/>
  <c r="H16" i="134"/>
  <c r="I16" i="134" s="1"/>
  <c r="F17" i="134"/>
  <c r="H17" i="134"/>
  <c r="F18" i="134"/>
  <c r="I18" i="134"/>
  <c r="H18" i="134"/>
  <c r="F19" i="134"/>
  <c r="I19" i="134" s="1"/>
  <c r="H19" i="134"/>
  <c r="F20" i="134"/>
  <c r="H20" i="134"/>
  <c r="F21" i="134"/>
  <c r="H21" i="134"/>
  <c r="I21" i="134"/>
  <c r="A22" i="134"/>
  <c r="A23" i="134"/>
  <c r="A24" i="134" s="1"/>
  <c r="F22" i="134"/>
  <c r="H22" i="134"/>
  <c r="F23" i="134"/>
  <c r="H23" i="134"/>
  <c r="F24" i="134"/>
  <c r="I24" i="134" s="1"/>
  <c r="H24" i="134"/>
  <c r="D5" i="135"/>
  <c r="F9" i="135"/>
  <c r="H9" i="135"/>
  <c r="A10" i="135"/>
  <c r="A11" i="135" s="1"/>
  <c r="A12" i="135" s="1"/>
  <c r="A13" i="135" s="1"/>
  <c r="A14" i="135" s="1"/>
  <c r="A15" i="135" s="1"/>
  <c r="A16" i="135" s="1"/>
  <c r="A17" i="135" s="1"/>
  <c r="A18" i="135" s="1"/>
  <c r="A19" i="135" s="1"/>
  <c r="B10" i="135"/>
  <c r="F10" i="135"/>
  <c r="H10" i="135"/>
  <c r="B11" i="135"/>
  <c r="B12" i="135"/>
  <c r="B13" i="135" s="1"/>
  <c r="B14" i="135" s="1"/>
  <c r="B15" i="135" s="1"/>
  <c r="B16" i="135" s="1"/>
  <c r="B17" i="135" s="1"/>
  <c r="B18" i="135" s="1"/>
  <c r="B19" i="135" s="1"/>
  <c r="B20" i="135" s="1"/>
  <c r="B21" i="135" s="1"/>
  <c r="B22" i="135" s="1"/>
  <c r="B23" i="135" s="1"/>
  <c r="B24" i="135" s="1"/>
  <c r="F11" i="135"/>
  <c r="G11" i="135" s="1"/>
  <c r="H11" i="135"/>
  <c r="I11" i="135"/>
  <c r="F12" i="135"/>
  <c r="H12" i="135"/>
  <c r="F13" i="135"/>
  <c r="H13" i="135"/>
  <c r="F14" i="135"/>
  <c r="H14" i="135"/>
  <c r="F15" i="135"/>
  <c r="H15" i="135"/>
  <c r="F16" i="135"/>
  <c r="H16" i="135"/>
  <c r="F17" i="135"/>
  <c r="H17" i="135"/>
  <c r="F18" i="135"/>
  <c r="I18" i="135" s="1"/>
  <c r="H18" i="135"/>
  <c r="F19" i="135"/>
  <c r="H19" i="135"/>
  <c r="F20" i="135"/>
  <c r="H20" i="135"/>
  <c r="F21" i="135"/>
  <c r="H21" i="135"/>
  <c r="A22" i="135"/>
  <c r="A23" i="135" s="1"/>
  <c r="A24" i="135" s="1"/>
  <c r="F22" i="135"/>
  <c r="I22" i="135" s="1"/>
  <c r="H22" i="135"/>
  <c r="F23" i="135"/>
  <c r="H23" i="135"/>
  <c r="F24" i="135"/>
  <c r="H24" i="135"/>
  <c r="D5" i="136"/>
  <c r="F9" i="136"/>
  <c r="H9" i="136"/>
  <c r="A10" i="136"/>
  <c r="A11" i="136"/>
  <c r="A12" i="136" s="1"/>
  <c r="A13" i="136" s="1"/>
  <c r="A14" i="136" s="1"/>
  <c r="A15" i="136" s="1"/>
  <c r="A16" i="136" s="1"/>
  <c r="A17" i="136" s="1"/>
  <c r="A18" i="136" s="1"/>
  <c r="A19" i="136" s="1"/>
  <c r="B10" i="136"/>
  <c r="F10" i="136"/>
  <c r="H10" i="136"/>
  <c r="B11" i="136"/>
  <c r="B12" i="136" s="1"/>
  <c r="B13" i="136" s="1"/>
  <c r="B14" i="136" s="1"/>
  <c r="B15" i="136" s="1"/>
  <c r="B16" i="136" s="1"/>
  <c r="B17" i="136" s="1"/>
  <c r="B18" i="136" s="1"/>
  <c r="B19" i="136" s="1"/>
  <c r="B20" i="136" s="1"/>
  <c r="B21" i="136" s="1"/>
  <c r="B22" i="136" s="1"/>
  <c r="B23" i="136" s="1"/>
  <c r="B24" i="136" s="1"/>
  <c r="F11" i="136"/>
  <c r="G11" i="136"/>
  <c r="H11" i="136"/>
  <c r="F12" i="136"/>
  <c r="H12" i="136"/>
  <c r="F13" i="136"/>
  <c r="I13" i="136"/>
  <c r="H13" i="136"/>
  <c r="F14" i="136"/>
  <c r="H14" i="136"/>
  <c r="F15" i="136"/>
  <c r="I15" i="136" s="1"/>
  <c r="H15" i="136"/>
  <c r="F16" i="136"/>
  <c r="H16" i="136"/>
  <c r="F17" i="136"/>
  <c r="I17" i="136" s="1"/>
  <c r="H17" i="136"/>
  <c r="F18" i="136"/>
  <c r="H18" i="136"/>
  <c r="F19" i="136"/>
  <c r="H19" i="136"/>
  <c r="I19" i="136"/>
  <c r="F20" i="136"/>
  <c r="H20" i="136"/>
  <c r="F21" i="136"/>
  <c r="I21" i="136"/>
  <c r="H21" i="136"/>
  <c r="A22" i="136"/>
  <c r="A23" i="136"/>
  <c r="A24" i="136" s="1"/>
  <c r="F22" i="136"/>
  <c r="H22" i="136"/>
  <c r="F23" i="136"/>
  <c r="H23" i="136"/>
  <c r="F24" i="136"/>
  <c r="I24" i="136" s="1"/>
  <c r="H24" i="136"/>
  <c r="D5" i="137"/>
  <c r="F9" i="137"/>
  <c r="H9" i="137"/>
  <c r="A10" i="137"/>
  <c r="A11" i="137"/>
  <c r="A12" i="137" s="1"/>
  <c r="A13" i="137" s="1"/>
  <c r="A14" i="137" s="1"/>
  <c r="A15" i="137" s="1"/>
  <c r="A16" i="137" s="1"/>
  <c r="A17" i="137" s="1"/>
  <c r="A18" i="137" s="1"/>
  <c r="A19" i="137" s="1"/>
  <c r="B10" i="137"/>
  <c r="B11" i="137" s="1"/>
  <c r="B12" i="137" s="1"/>
  <c r="B13" i="137" s="1"/>
  <c r="B14" i="137" s="1"/>
  <c r="B15" i="137" s="1"/>
  <c r="B16" i="137" s="1"/>
  <c r="B17" i="137" s="1"/>
  <c r="B18" i="137" s="1"/>
  <c r="B19" i="137" s="1"/>
  <c r="B20" i="137" s="1"/>
  <c r="B21" i="137" s="1"/>
  <c r="B22" i="137" s="1"/>
  <c r="B23" i="137" s="1"/>
  <c r="B24" i="137" s="1"/>
  <c r="F10" i="137"/>
  <c r="F26" i="137" s="1"/>
  <c r="H10" i="137"/>
  <c r="F11" i="137"/>
  <c r="H11" i="137"/>
  <c r="F12" i="137"/>
  <c r="H12" i="137"/>
  <c r="F13" i="137"/>
  <c r="H13" i="137"/>
  <c r="F14" i="137"/>
  <c r="H14" i="137"/>
  <c r="F15" i="137"/>
  <c r="H15" i="137"/>
  <c r="F16" i="137"/>
  <c r="H16" i="137"/>
  <c r="F17" i="137"/>
  <c r="H17" i="137"/>
  <c r="F18" i="137"/>
  <c r="H18" i="137"/>
  <c r="F19" i="137"/>
  <c r="H19" i="137"/>
  <c r="F20" i="137"/>
  <c r="H20" i="137"/>
  <c r="F21" i="137"/>
  <c r="H21" i="137"/>
  <c r="A22" i="137"/>
  <c r="A23" i="137" s="1"/>
  <c r="A24" i="137" s="1"/>
  <c r="F22" i="137"/>
  <c r="H22" i="137"/>
  <c r="F23" i="137"/>
  <c r="H23" i="137"/>
  <c r="F24" i="137"/>
  <c r="H24" i="137"/>
  <c r="D5" i="55"/>
  <c r="F9" i="55"/>
  <c r="H9" i="55"/>
  <c r="A10" i="55"/>
  <c r="A11" i="55"/>
  <c r="A12" i="55" s="1"/>
  <c r="A13" i="55" s="1"/>
  <c r="A14" i="55" s="1"/>
  <c r="A15" i="55" s="1"/>
  <c r="A16" i="55" s="1"/>
  <c r="A17" i="55" s="1"/>
  <c r="A18" i="55" s="1"/>
  <c r="A19" i="55" s="1"/>
  <c r="B10" i="55"/>
  <c r="B11" i="55"/>
  <c r="B12" i="55" s="1"/>
  <c r="B13" i="55" s="1"/>
  <c r="B14" i="55" s="1"/>
  <c r="B15" i="55" s="1"/>
  <c r="B16" i="55" s="1"/>
  <c r="B17" i="55" s="1"/>
  <c r="B18" i="55" s="1"/>
  <c r="B19" i="55" s="1"/>
  <c r="B20" i="55" s="1"/>
  <c r="B21" i="55" s="1"/>
  <c r="B22" i="55" s="1"/>
  <c r="B23" i="55" s="1"/>
  <c r="B24" i="55" s="1"/>
  <c r="F10" i="55"/>
  <c r="H10" i="55"/>
  <c r="F11" i="55"/>
  <c r="H11" i="55"/>
  <c r="F12" i="55"/>
  <c r="H12" i="55"/>
  <c r="F13" i="55"/>
  <c r="H13" i="55"/>
  <c r="F14" i="55"/>
  <c r="H14" i="55"/>
  <c r="F15" i="55"/>
  <c r="H15" i="55"/>
  <c r="F16" i="55"/>
  <c r="H16" i="55"/>
  <c r="F17" i="55"/>
  <c r="H17" i="55"/>
  <c r="F18" i="55"/>
  <c r="H18" i="55"/>
  <c r="F19" i="55"/>
  <c r="H19" i="55"/>
  <c r="F20" i="55"/>
  <c r="H20" i="55"/>
  <c r="F21" i="55"/>
  <c r="H21" i="55"/>
  <c r="A22" i="55"/>
  <c r="A23" i="55" s="1"/>
  <c r="A24" i="55" s="1"/>
  <c r="F22" i="55"/>
  <c r="H22" i="55"/>
  <c r="F23" i="55"/>
  <c r="H23" i="55"/>
  <c r="F24" i="55"/>
  <c r="H24" i="55"/>
  <c r="D5" i="138"/>
  <c r="F9" i="138"/>
  <c r="G9" i="138" s="1"/>
  <c r="H9" i="138"/>
  <c r="A10" i="138"/>
  <c r="A11" i="138" s="1"/>
  <c r="A12" i="138" s="1"/>
  <c r="A13" i="138" s="1"/>
  <c r="A14" i="138" s="1"/>
  <c r="A15" i="138" s="1"/>
  <c r="A16" i="138" s="1"/>
  <c r="A17" i="138" s="1"/>
  <c r="A18" i="138" s="1"/>
  <c r="A19" i="138" s="1"/>
  <c r="B10" i="138"/>
  <c r="B11" i="138" s="1"/>
  <c r="B12" i="138" s="1"/>
  <c r="B13" i="138" s="1"/>
  <c r="B14" i="138" s="1"/>
  <c r="B15" i="138" s="1"/>
  <c r="B16" i="138" s="1"/>
  <c r="B17" i="138" s="1"/>
  <c r="B18" i="138" s="1"/>
  <c r="B19" i="138" s="1"/>
  <c r="B20" i="138" s="1"/>
  <c r="B21" i="138" s="1"/>
  <c r="B22" i="138" s="1"/>
  <c r="B23" i="138" s="1"/>
  <c r="B24" i="138" s="1"/>
  <c r="F10" i="138"/>
  <c r="H10" i="138"/>
  <c r="F11" i="138"/>
  <c r="G11" i="138"/>
  <c r="H11" i="138"/>
  <c r="F12" i="138"/>
  <c r="I12" i="138" s="1"/>
  <c r="H12" i="138"/>
  <c r="F13" i="138"/>
  <c r="H13" i="138"/>
  <c r="F14" i="138"/>
  <c r="H14" i="138"/>
  <c r="F15" i="138"/>
  <c r="H15" i="138"/>
  <c r="F16" i="138"/>
  <c r="H16" i="138"/>
  <c r="F17" i="138"/>
  <c r="H17" i="138"/>
  <c r="F18" i="138"/>
  <c r="H18" i="138"/>
  <c r="F19" i="138"/>
  <c r="H19" i="138"/>
  <c r="F20" i="138"/>
  <c r="H20" i="138"/>
  <c r="F21" i="138"/>
  <c r="H21" i="138"/>
  <c r="A22" i="138"/>
  <c r="A23" i="138" s="1"/>
  <c r="A24" i="138" s="1"/>
  <c r="F22" i="138"/>
  <c r="H22" i="138"/>
  <c r="I22" i="138"/>
  <c r="F23" i="138"/>
  <c r="I23" i="138" s="1"/>
  <c r="H23" i="138"/>
  <c r="F24" i="138"/>
  <c r="I24" i="138"/>
  <c r="H24" i="138"/>
  <c r="D5" i="139"/>
  <c r="F9" i="139"/>
  <c r="H9" i="139"/>
  <c r="A10" i="139"/>
  <c r="A11" i="139"/>
  <c r="A12" i="139" s="1"/>
  <c r="A13" i="139" s="1"/>
  <c r="A14" i="139" s="1"/>
  <c r="A15" i="139" s="1"/>
  <c r="A16" i="139" s="1"/>
  <c r="A17" i="139" s="1"/>
  <c r="A18" i="139" s="1"/>
  <c r="A19" i="139" s="1"/>
  <c r="B10" i="139"/>
  <c r="B11" i="139"/>
  <c r="B12" i="139" s="1"/>
  <c r="B13" i="139" s="1"/>
  <c r="B14" i="139" s="1"/>
  <c r="B15" i="139" s="1"/>
  <c r="B16" i="139" s="1"/>
  <c r="B17" i="139" s="1"/>
  <c r="B18" i="139" s="1"/>
  <c r="B19" i="139" s="1"/>
  <c r="B20" i="139" s="1"/>
  <c r="B21" i="139" s="1"/>
  <c r="B22" i="139" s="1"/>
  <c r="B23" i="139" s="1"/>
  <c r="B24" i="139" s="1"/>
  <c r="F10" i="139"/>
  <c r="H10" i="139"/>
  <c r="I10" i="139"/>
  <c r="F11" i="139"/>
  <c r="G11" i="139" s="1"/>
  <c r="H11" i="139"/>
  <c r="F12" i="139"/>
  <c r="H12" i="139"/>
  <c r="F13" i="139"/>
  <c r="H13" i="139"/>
  <c r="F14" i="139"/>
  <c r="F26" i="139" s="1"/>
  <c r="H14" i="139"/>
  <c r="F15" i="139"/>
  <c r="H15" i="139"/>
  <c r="F16" i="139"/>
  <c r="H16" i="139"/>
  <c r="F17" i="139"/>
  <c r="H17" i="139"/>
  <c r="F18" i="139"/>
  <c r="H18" i="139"/>
  <c r="F19" i="139"/>
  <c r="H19" i="139"/>
  <c r="F20" i="139"/>
  <c r="H20" i="139"/>
  <c r="F21" i="139"/>
  <c r="H21" i="139"/>
  <c r="A22" i="139"/>
  <c r="A23" i="139" s="1"/>
  <c r="A24" i="139" s="1"/>
  <c r="F22" i="139"/>
  <c r="H22" i="139"/>
  <c r="F23" i="139"/>
  <c r="H23" i="139"/>
  <c r="F24" i="139"/>
  <c r="H24" i="139"/>
  <c r="D5" i="140"/>
  <c r="F9" i="140"/>
  <c r="H9" i="140"/>
  <c r="A10" i="140"/>
  <c r="A11" i="140" s="1"/>
  <c r="A12" i="140" s="1"/>
  <c r="A13" i="140" s="1"/>
  <c r="A14" i="140" s="1"/>
  <c r="A15" i="140" s="1"/>
  <c r="A16" i="140" s="1"/>
  <c r="A17" i="140" s="1"/>
  <c r="A18" i="140" s="1"/>
  <c r="A19" i="140" s="1"/>
  <c r="B10" i="140"/>
  <c r="B11" i="140"/>
  <c r="B12" i="140"/>
  <c r="B13" i="140" s="1"/>
  <c r="B14" i="140" s="1"/>
  <c r="B15" i="140" s="1"/>
  <c r="B16" i="140" s="1"/>
  <c r="F10" i="140"/>
  <c r="I10" i="140" s="1"/>
  <c r="H10" i="140"/>
  <c r="B17" i="140"/>
  <c r="B18" i="140" s="1"/>
  <c r="B19" i="140" s="1"/>
  <c r="B20" i="140" s="1"/>
  <c r="B21" i="140" s="1"/>
  <c r="B22" i="140" s="1"/>
  <c r="B23" i="140" s="1"/>
  <c r="B24" i="140" s="1"/>
  <c r="F11" i="140"/>
  <c r="H11" i="140"/>
  <c r="F12" i="140"/>
  <c r="H12" i="140"/>
  <c r="F13" i="140"/>
  <c r="H13" i="140"/>
  <c r="F14" i="140"/>
  <c r="H14" i="140"/>
  <c r="F15" i="140"/>
  <c r="H15" i="140"/>
  <c r="F16" i="140"/>
  <c r="H16" i="140"/>
  <c r="F17" i="140"/>
  <c r="I17" i="140" s="1"/>
  <c r="H17" i="140"/>
  <c r="F18" i="140"/>
  <c r="H18" i="140"/>
  <c r="F19" i="140"/>
  <c r="H19" i="140"/>
  <c r="F20" i="140"/>
  <c r="H20" i="140"/>
  <c r="F21" i="140"/>
  <c r="H21" i="140"/>
  <c r="A22" i="140"/>
  <c r="A23" i="140" s="1"/>
  <c r="A24" i="140" s="1"/>
  <c r="F22" i="140"/>
  <c r="H22" i="140"/>
  <c r="F23" i="140"/>
  <c r="H23" i="140"/>
  <c r="F24" i="140"/>
  <c r="H24" i="140"/>
  <c r="D5" i="141"/>
  <c r="F9" i="141"/>
  <c r="H9" i="141"/>
  <c r="A10" i="141"/>
  <c r="A11" i="141"/>
  <c r="A12" i="141" s="1"/>
  <c r="A13" i="141" s="1"/>
  <c r="A14" i="141" s="1"/>
  <c r="A15" i="141" s="1"/>
  <c r="A16" i="141" s="1"/>
  <c r="A17" i="141" s="1"/>
  <c r="A18" i="141" s="1"/>
  <c r="A19" i="141" s="1"/>
  <c r="B10" i="141"/>
  <c r="B11" i="141" s="1"/>
  <c r="B12" i="141" s="1"/>
  <c r="B13" i="141"/>
  <c r="B14" i="141" s="1"/>
  <c r="B15" i="141" s="1"/>
  <c r="B16" i="141" s="1"/>
  <c r="F10" i="141"/>
  <c r="H10" i="141"/>
  <c r="B17" i="141"/>
  <c r="B18" i="141" s="1"/>
  <c r="B19" i="141" s="1"/>
  <c r="B20" i="141" s="1"/>
  <c r="B21" i="141" s="1"/>
  <c r="B22" i="141" s="1"/>
  <c r="B23" i="141" s="1"/>
  <c r="B24" i="141" s="1"/>
  <c r="F11" i="141"/>
  <c r="G11" i="141"/>
  <c r="H11" i="141"/>
  <c r="F12" i="141"/>
  <c r="I12" i="141" s="1"/>
  <c r="H12" i="141"/>
  <c r="F13" i="141"/>
  <c r="H13" i="141"/>
  <c r="F14" i="141"/>
  <c r="G14" i="141" s="1"/>
  <c r="H14" i="141"/>
  <c r="F15" i="141"/>
  <c r="I15" i="141" s="1"/>
  <c r="H15" i="141"/>
  <c r="F16" i="141"/>
  <c r="H16" i="141"/>
  <c r="F17" i="141"/>
  <c r="H17" i="141"/>
  <c r="F18" i="141"/>
  <c r="I18" i="141" s="1"/>
  <c r="H18" i="141"/>
  <c r="F19" i="141"/>
  <c r="H19" i="141"/>
  <c r="F20" i="141"/>
  <c r="H20" i="141"/>
  <c r="F21" i="141"/>
  <c r="H21" i="141"/>
  <c r="A22" i="141"/>
  <c r="F22" i="141"/>
  <c r="H22" i="141"/>
  <c r="A23" i="141"/>
  <c r="A24" i="141"/>
  <c r="F23" i="141"/>
  <c r="G23" i="141"/>
  <c r="H23" i="141"/>
  <c r="F24" i="141"/>
  <c r="G24" i="141" s="1"/>
  <c r="H24" i="141"/>
  <c r="D5" i="142"/>
  <c r="F9" i="142"/>
  <c r="I9" i="142"/>
  <c r="H9" i="142"/>
  <c r="A10" i="142"/>
  <c r="A11" i="142" s="1"/>
  <c r="A12" i="142" s="1"/>
  <c r="A13" i="142" s="1"/>
  <c r="A14" i="142" s="1"/>
  <c r="A15" i="142" s="1"/>
  <c r="A16" i="142" s="1"/>
  <c r="A17" i="142" s="1"/>
  <c r="A18" i="142" s="1"/>
  <c r="A19" i="142" s="1"/>
  <c r="B10" i="142"/>
  <c r="F10" i="142"/>
  <c r="H10" i="142"/>
  <c r="B11" i="142"/>
  <c r="B12" i="142"/>
  <c r="B13" i="142" s="1"/>
  <c r="B14" i="142" s="1"/>
  <c r="B15" i="142" s="1"/>
  <c r="B16" i="142" s="1"/>
  <c r="B17" i="142" s="1"/>
  <c r="B18" i="142" s="1"/>
  <c r="B19" i="142" s="1"/>
  <c r="B20" i="142" s="1"/>
  <c r="B21" i="142" s="1"/>
  <c r="B22" i="142" s="1"/>
  <c r="B23" i="142" s="1"/>
  <c r="B24" i="142" s="1"/>
  <c r="F11" i="142"/>
  <c r="H11" i="142"/>
  <c r="F12" i="142"/>
  <c r="H12" i="142"/>
  <c r="F13" i="142"/>
  <c r="H13" i="142"/>
  <c r="F14" i="142"/>
  <c r="H14" i="142"/>
  <c r="F15" i="142"/>
  <c r="H15" i="142"/>
  <c r="F16" i="142"/>
  <c r="H16" i="142"/>
  <c r="F17" i="142"/>
  <c r="H17" i="142"/>
  <c r="F18" i="142"/>
  <c r="H18" i="142"/>
  <c r="F19" i="142"/>
  <c r="H19" i="142"/>
  <c r="F20" i="142"/>
  <c r="H20" i="142"/>
  <c r="F21" i="142"/>
  <c r="H21" i="142"/>
  <c r="A22" i="142"/>
  <c r="A23" i="142" s="1"/>
  <c r="A24" i="142" s="1"/>
  <c r="F22" i="142"/>
  <c r="H22" i="142"/>
  <c r="F23" i="142"/>
  <c r="H23" i="142"/>
  <c r="F24" i="142"/>
  <c r="H24" i="142"/>
  <c r="D5" i="143"/>
  <c r="F9" i="143"/>
  <c r="H9" i="143"/>
  <c r="A10" i="143"/>
  <c r="A11" i="143" s="1"/>
  <c r="A12" i="143" s="1"/>
  <c r="A13" i="143" s="1"/>
  <c r="A14" i="143" s="1"/>
  <c r="A15" i="143" s="1"/>
  <c r="A16" i="143" s="1"/>
  <c r="A17" i="143" s="1"/>
  <c r="A18" i="143" s="1"/>
  <c r="A19" i="143" s="1"/>
  <c r="B10" i="143"/>
  <c r="B11" i="143"/>
  <c r="B12" i="143" s="1"/>
  <c r="B13" i="143" s="1"/>
  <c r="B14" i="143" s="1"/>
  <c r="B15" i="143" s="1"/>
  <c r="B16" i="143" s="1"/>
  <c r="B17" i="143" s="1"/>
  <c r="B18" i="143" s="1"/>
  <c r="B19" i="143" s="1"/>
  <c r="B20" i="143" s="1"/>
  <c r="B21" i="143" s="1"/>
  <c r="B22" i="143" s="1"/>
  <c r="B23" i="143" s="1"/>
  <c r="B24" i="143" s="1"/>
  <c r="F10" i="143"/>
  <c r="H10" i="143"/>
  <c r="F11" i="143"/>
  <c r="H11" i="143"/>
  <c r="F12" i="143"/>
  <c r="H12" i="143"/>
  <c r="F13" i="143"/>
  <c r="H13" i="143"/>
  <c r="F14" i="143"/>
  <c r="H14" i="143"/>
  <c r="F15" i="143"/>
  <c r="H15" i="143"/>
  <c r="F16" i="143"/>
  <c r="H16" i="143"/>
  <c r="F17" i="143"/>
  <c r="H17" i="143"/>
  <c r="F18" i="143"/>
  <c r="H18" i="143"/>
  <c r="F19" i="143"/>
  <c r="H19" i="143"/>
  <c r="F20" i="143"/>
  <c r="H20" i="143"/>
  <c r="F21" i="143"/>
  <c r="I21" i="143"/>
  <c r="H21" i="143"/>
  <c r="A22" i="143"/>
  <c r="A23" i="143" s="1"/>
  <c r="A24" i="143" s="1"/>
  <c r="F22" i="143"/>
  <c r="H22" i="143"/>
  <c r="F23" i="143"/>
  <c r="H23" i="143"/>
  <c r="F24" i="143"/>
  <c r="H24" i="143"/>
  <c r="D5" i="144"/>
  <c r="F9" i="144"/>
  <c r="H9" i="144"/>
  <c r="A10" i="144"/>
  <c r="A11" i="144" s="1"/>
  <c r="A12" i="144" s="1"/>
  <c r="A13" i="144" s="1"/>
  <c r="A14" i="144" s="1"/>
  <c r="A15" i="144" s="1"/>
  <c r="A16" i="144" s="1"/>
  <c r="A17" i="144" s="1"/>
  <c r="A18" i="144" s="1"/>
  <c r="A19" i="144" s="1"/>
  <c r="B10" i="144"/>
  <c r="F10" i="144"/>
  <c r="H10" i="144"/>
  <c r="B11" i="144"/>
  <c r="B12" i="144" s="1"/>
  <c r="B13" i="144" s="1"/>
  <c r="B14" i="144" s="1"/>
  <c r="B15" i="144" s="1"/>
  <c r="B16" i="144" s="1"/>
  <c r="B17" i="144" s="1"/>
  <c r="B18" i="144" s="1"/>
  <c r="B19" i="144" s="1"/>
  <c r="B20" i="144" s="1"/>
  <c r="B21" i="144" s="1"/>
  <c r="B22" i="144" s="1"/>
  <c r="B23" i="144" s="1"/>
  <c r="B24" i="144" s="1"/>
  <c r="F11" i="144"/>
  <c r="G11" i="144" s="1"/>
  <c r="H11" i="144"/>
  <c r="F12" i="144"/>
  <c r="H12" i="144"/>
  <c r="F13" i="144"/>
  <c r="H13" i="144"/>
  <c r="F14" i="144"/>
  <c r="H14" i="144"/>
  <c r="F15" i="144"/>
  <c r="H15" i="144"/>
  <c r="F16" i="144"/>
  <c r="H16" i="144"/>
  <c r="F17" i="144"/>
  <c r="H17" i="144"/>
  <c r="F18" i="144"/>
  <c r="H18" i="144"/>
  <c r="F19" i="144"/>
  <c r="H19" i="144"/>
  <c r="F20" i="144"/>
  <c r="H20" i="144"/>
  <c r="F21" i="144"/>
  <c r="H21" i="144"/>
  <c r="A22" i="144"/>
  <c r="A23" i="144" s="1"/>
  <c r="A24" i="144" s="1"/>
  <c r="F22" i="144"/>
  <c r="H22" i="144"/>
  <c r="F23" i="144"/>
  <c r="I23" i="144" s="1"/>
  <c r="H23" i="144"/>
  <c r="F24" i="144"/>
  <c r="H24" i="144"/>
  <c r="D5" i="145"/>
  <c r="F9" i="145"/>
  <c r="I9" i="145" s="1"/>
  <c r="H9" i="145"/>
  <c r="A10" i="145"/>
  <c r="A11" i="145"/>
  <c r="A12" i="145" s="1"/>
  <c r="A13" i="145" s="1"/>
  <c r="A14" i="145" s="1"/>
  <c r="A15" i="145" s="1"/>
  <c r="A16" i="145" s="1"/>
  <c r="A17" i="145" s="1"/>
  <c r="A18" i="145" s="1"/>
  <c r="A19" i="145" s="1"/>
  <c r="B10" i="145"/>
  <c r="F10" i="145"/>
  <c r="H10" i="145"/>
  <c r="B11" i="145"/>
  <c r="B12" i="145" s="1"/>
  <c r="B13" i="145" s="1"/>
  <c r="B14" i="145" s="1"/>
  <c r="B15" i="145" s="1"/>
  <c r="B16" i="145" s="1"/>
  <c r="B17" i="145" s="1"/>
  <c r="B18" i="145" s="1"/>
  <c r="B19" i="145" s="1"/>
  <c r="B20" i="145" s="1"/>
  <c r="B21" i="145" s="1"/>
  <c r="B22" i="145" s="1"/>
  <c r="B23" i="145" s="1"/>
  <c r="B24" i="145" s="1"/>
  <c r="F11" i="145"/>
  <c r="H11" i="145"/>
  <c r="F12" i="145"/>
  <c r="H12" i="145"/>
  <c r="F13" i="145"/>
  <c r="H13" i="145"/>
  <c r="F14" i="145"/>
  <c r="H14" i="145"/>
  <c r="F15" i="145"/>
  <c r="H15" i="145"/>
  <c r="F16" i="145"/>
  <c r="H16" i="145"/>
  <c r="F17" i="145"/>
  <c r="H17" i="145"/>
  <c r="F18" i="145"/>
  <c r="H18" i="145"/>
  <c r="F19" i="145"/>
  <c r="H19" i="145"/>
  <c r="F20" i="145"/>
  <c r="H20" i="145"/>
  <c r="F21" i="145"/>
  <c r="H21" i="145"/>
  <c r="A22" i="145"/>
  <c r="A23" i="145" s="1"/>
  <c r="A24" i="145" s="1"/>
  <c r="F22" i="145"/>
  <c r="H22" i="145"/>
  <c r="F23" i="145"/>
  <c r="H23" i="145"/>
  <c r="F24" i="145"/>
  <c r="H24" i="145"/>
  <c r="D5" i="146"/>
  <c r="F9" i="146"/>
  <c r="H9" i="146"/>
  <c r="A10" i="146"/>
  <c r="A11" i="146" s="1"/>
  <c r="A12" i="146" s="1"/>
  <c r="A13" i="146" s="1"/>
  <c r="A14" i="146" s="1"/>
  <c r="A15" i="146" s="1"/>
  <c r="A16" i="146" s="1"/>
  <c r="A17" i="146" s="1"/>
  <c r="A18" i="146" s="1"/>
  <c r="A19" i="146" s="1"/>
  <c r="B10" i="146"/>
  <c r="B11" i="146" s="1"/>
  <c r="B12" i="146" s="1"/>
  <c r="B13" i="146" s="1"/>
  <c r="B14" i="146" s="1"/>
  <c r="B15" i="146" s="1"/>
  <c r="B16" i="146" s="1"/>
  <c r="B17" i="146" s="1"/>
  <c r="B18" i="146" s="1"/>
  <c r="B19" i="146" s="1"/>
  <c r="B20" i="146" s="1"/>
  <c r="B21" i="146" s="1"/>
  <c r="B22" i="146" s="1"/>
  <c r="B23" i="146" s="1"/>
  <c r="B24" i="146" s="1"/>
  <c r="F10" i="146"/>
  <c r="H10" i="146"/>
  <c r="F11" i="146"/>
  <c r="G11" i="146"/>
  <c r="H11" i="146"/>
  <c r="F12" i="146"/>
  <c r="H12" i="146"/>
  <c r="F13" i="146"/>
  <c r="H13" i="146"/>
  <c r="F14" i="146"/>
  <c r="H14" i="146"/>
  <c r="F15" i="146"/>
  <c r="H15" i="146"/>
  <c r="F16" i="146"/>
  <c r="H16" i="146"/>
  <c r="F17" i="146"/>
  <c r="I17" i="146" s="1"/>
  <c r="H17" i="146"/>
  <c r="F18" i="146"/>
  <c r="H18" i="146"/>
  <c r="F19" i="146"/>
  <c r="I19" i="146" s="1"/>
  <c r="H19" i="146"/>
  <c r="F20" i="146"/>
  <c r="H20" i="146"/>
  <c r="F21" i="146"/>
  <c r="H21" i="146"/>
  <c r="A22" i="146"/>
  <c r="A23" i="146" s="1"/>
  <c r="A24" i="146" s="1"/>
  <c r="F22" i="146"/>
  <c r="H22" i="146"/>
  <c r="F23" i="146"/>
  <c r="H23" i="146"/>
  <c r="F24" i="146"/>
  <c r="H24" i="146"/>
  <c r="D5" i="147"/>
  <c r="F9" i="147"/>
  <c r="I9" i="147" s="1"/>
  <c r="H9" i="147"/>
  <c r="A10" i="147"/>
  <c r="A11" i="147"/>
  <c r="A12" i="147" s="1"/>
  <c r="A13" i="147" s="1"/>
  <c r="A14" i="147" s="1"/>
  <c r="A15" i="147" s="1"/>
  <c r="A16" i="147" s="1"/>
  <c r="A17" i="147" s="1"/>
  <c r="A18" i="147" s="1"/>
  <c r="A19" i="147" s="1"/>
  <c r="B10" i="147"/>
  <c r="B11" i="147"/>
  <c r="B12" i="147" s="1"/>
  <c r="B13" i="147" s="1"/>
  <c r="B14" i="147" s="1"/>
  <c r="B15" i="147" s="1"/>
  <c r="B16" i="147" s="1"/>
  <c r="B17" i="147" s="1"/>
  <c r="B18" i="147" s="1"/>
  <c r="B19" i="147" s="1"/>
  <c r="B20" i="147" s="1"/>
  <c r="B21" i="147" s="1"/>
  <c r="B22" i="147" s="1"/>
  <c r="B23" i="147" s="1"/>
  <c r="B24" i="147" s="1"/>
  <c r="F10" i="147"/>
  <c r="G10" i="147" s="1"/>
  <c r="H10" i="147"/>
  <c r="F11" i="147"/>
  <c r="H11" i="147"/>
  <c r="F12" i="147"/>
  <c r="H12" i="147"/>
  <c r="F13" i="147"/>
  <c r="H13" i="147"/>
  <c r="F14" i="147"/>
  <c r="H14" i="147"/>
  <c r="F15" i="147"/>
  <c r="H15" i="147"/>
  <c r="F16" i="147"/>
  <c r="H16" i="147"/>
  <c r="F17" i="147"/>
  <c r="H17" i="147"/>
  <c r="F18" i="147"/>
  <c r="H18" i="147"/>
  <c r="F19" i="147"/>
  <c r="H19" i="147"/>
  <c r="F20" i="147"/>
  <c r="H20" i="147"/>
  <c r="F21" i="147"/>
  <c r="H21" i="147"/>
  <c r="A22" i="147"/>
  <c r="A23" i="147" s="1"/>
  <c r="A24" i="147" s="1"/>
  <c r="F22" i="147"/>
  <c r="H22" i="147"/>
  <c r="F23" i="147"/>
  <c r="I23" i="147"/>
  <c r="H23" i="147"/>
  <c r="F24" i="147"/>
  <c r="H24" i="147"/>
  <c r="I11" i="55"/>
  <c r="I18" i="136"/>
  <c r="I12" i="144"/>
  <c r="I13" i="142"/>
  <c r="I18" i="140"/>
  <c r="I14" i="140"/>
  <c r="I19" i="138"/>
  <c r="I22" i="136"/>
  <c r="I23" i="134"/>
  <c r="I12" i="134"/>
  <c r="I13" i="132"/>
  <c r="I9" i="132"/>
  <c r="I23" i="130"/>
  <c r="I14" i="130"/>
  <c r="G11" i="130"/>
  <c r="I10" i="130"/>
  <c r="I24" i="128"/>
  <c r="I19" i="128"/>
  <c r="I11" i="128"/>
  <c r="G10" i="128"/>
  <c r="I23" i="127"/>
  <c r="I12" i="127"/>
  <c r="I24" i="125"/>
  <c r="I17" i="125"/>
  <c r="I13" i="125"/>
  <c r="I20" i="124"/>
  <c r="I23" i="123"/>
  <c r="I18" i="123"/>
  <c r="I14" i="123"/>
  <c r="I19" i="121"/>
  <c r="I15" i="121"/>
  <c r="I23" i="119"/>
  <c r="I21" i="119"/>
  <c r="I16" i="119"/>
  <c r="I12" i="119"/>
  <c r="I19" i="118"/>
  <c r="I11" i="118"/>
  <c r="I17" i="118"/>
  <c r="I14" i="117"/>
  <c r="I23" i="116"/>
  <c r="I22" i="114"/>
  <c r="I23" i="112"/>
  <c r="I21" i="112"/>
  <c r="G11" i="112"/>
  <c r="G9" i="112"/>
  <c r="I24" i="110"/>
  <c r="G11" i="108"/>
  <c r="G10" i="102"/>
  <c r="G11" i="100"/>
  <c r="I15" i="98"/>
  <c r="I19" i="98"/>
  <c r="I11" i="98"/>
  <c r="I23" i="35"/>
  <c r="I21" i="35"/>
  <c r="I16" i="35"/>
  <c r="I12" i="35"/>
  <c r="I10" i="35"/>
  <c r="I24" i="94"/>
  <c r="I17" i="94"/>
  <c r="I15" i="94"/>
  <c r="I13" i="94"/>
  <c r="I9" i="94"/>
  <c r="I20" i="93"/>
  <c r="I21" i="92"/>
  <c r="I18" i="92"/>
  <c r="I14" i="92"/>
  <c r="I10" i="92"/>
  <c r="I22" i="90"/>
  <c r="I19" i="90"/>
  <c r="I15" i="90"/>
  <c r="I11" i="90"/>
  <c r="I9" i="90"/>
  <c r="I23" i="88"/>
  <c r="I21" i="88"/>
  <c r="I16" i="88"/>
  <c r="I12" i="88"/>
  <c r="G11" i="88"/>
  <c r="I10" i="88"/>
  <c r="I24" i="86"/>
  <c r="I22" i="86"/>
  <c r="I17" i="86"/>
  <c r="I13" i="86"/>
  <c r="I9" i="86"/>
  <c r="I20" i="85"/>
  <c r="I21" i="84"/>
  <c r="I18" i="84"/>
  <c r="I16" i="84"/>
  <c r="I14" i="84"/>
  <c r="I10" i="84"/>
  <c r="I22" i="82"/>
  <c r="I19" i="82"/>
  <c r="I15" i="82"/>
  <c r="I11" i="82"/>
  <c r="I9" i="82"/>
  <c r="I23" i="80"/>
  <c r="I21" i="80"/>
  <c r="I16" i="80"/>
  <c r="I12" i="80"/>
  <c r="I10" i="80"/>
  <c r="I16" i="79"/>
  <c r="I11" i="79"/>
  <c r="G11" i="78"/>
  <c r="I22" i="77"/>
  <c r="F26" i="35"/>
  <c r="I26" i="35" s="1"/>
  <c r="F26" i="88"/>
  <c r="G26" i="88" s="1"/>
  <c r="F26" i="80"/>
  <c r="G20" i="80"/>
  <c r="I14" i="79"/>
  <c r="I10" i="78"/>
  <c r="I21" i="76"/>
  <c r="I18" i="76"/>
  <c r="I10" i="76"/>
  <c r="I22" i="74"/>
  <c r="I19" i="74"/>
  <c r="I15" i="74"/>
  <c r="I11" i="74"/>
  <c r="I9" i="74"/>
  <c r="I23" i="72"/>
  <c r="I21" i="72"/>
  <c r="I16" i="72"/>
  <c r="I12" i="72"/>
  <c r="I24" i="70"/>
  <c r="I17" i="70"/>
  <c r="I13" i="70"/>
  <c r="I9" i="70"/>
  <c r="I20" i="69"/>
  <c r="I21" i="68"/>
  <c r="I18" i="68"/>
  <c r="I14" i="68"/>
  <c r="I10" i="68"/>
  <c r="I22" i="66"/>
  <c r="I19" i="66"/>
  <c r="I15" i="66"/>
  <c r="I11" i="66"/>
  <c r="I9" i="66"/>
  <c r="I23" i="64"/>
  <c r="I21" i="64"/>
  <c r="I16" i="64"/>
  <c r="I12" i="64"/>
  <c r="I24" i="62"/>
  <c r="I22" i="62"/>
  <c r="I17" i="62"/>
  <c r="I13" i="62"/>
  <c r="I9" i="62"/>
  <c r="I20" i="61"/>
  <c r="I16" i="61"/>
  <c r="I11" i="61"/>
  <c r="I23" i="186"/>
  <c r="F26" i="64"/>
  <c r="G10" i="64" s="1"/>
  <c r="H26" i="62"/>
  <c r="I24" i="186"/>
  <c r="G10" i="61"/>
  <c r="I22" i="186"/>
  <c r="I17" i="186"/>
  <c r="I13" i="186"/>
  <c r="I23" i="184"/>
  <c r="I21" i="184"/>
  <c r="I18" i="184"/>
  <c r="I14" i="184"/>
  <c r="I24" i="182"/>
  <c r="I22" i="182"/>
  <c r="I19" i="182"/>
  <c r="I15" i="182"/>
  <c r="I11" i="182"/>
  <c r="I20" i="181"/>
  <c r="I23" i="180"/>
  <c r="I21" i="180"/>
  <c r="I16" i="180"/>
  <c r="I12" i="180"/>
  <c r="I24" i="178"/>
  <c r="I22" i="178"/>
  <c r="I17" i="178"/>
  <c r="I13" i="178"/>
  <c r="I9" i="178"/>
  <c r="I20" i="59"/>
  <c r="I23" i="177"/>
  <c r="I21" i="177"/>
  <c r="I18" i="177"/>
  <c r="I16" i="177"/>
  <c r="I22" i="185"/>
  <c r="I19" i="185"/>
  <c r="I15" i="185"/>
  <c r="I23" i="183"/>
  <c r="I21" i="183"/>
  <c r="I11" i="177"/>
  <c r="I24" i="175"/>
  <c r="I22" i="175"/>
  <c r="I19" i="175"/>
  <c r="I15" i="175"/>
  <c r="I23" i="173"/>
  <c r="I21" i="173"/>
  <c r="I16" i="173"/>
  <c r="I24" i="171"/>
  <c r="I17" i="171"/>
  <c r="I23" i="169"/>
  <c r="I21" i="169"/>
  <c r="I18" i="169"/>
  <c r="I16" i="169"/>
  <c r="I14" i="169"/>
  <c r="I24" i="58"/>
  <c r="I15" i="58"/>
  <c r="F26" i="167"/>
  <c r="G14" i="167" s="1"/>
  <c r="I24" i="165"/>
  <c r="I23" i="176"/>
  <c r="I24" i="174"/>
  <c r="I22" i="174"/>
  <c r="I17" i="174"/>
  <c r="I21" i="172"/>
  <c r="I18" i="172"/>
  <c r="I22" i="170"/>
  <c r="I19" i="170"/>
  <c r="I17" i="170"/>
  <c r="F26" i="169"/>
  <c r="G18" i="169" s="1"/>
  <c r="I23" i="168"/>
  <c r="I21" i="168"/>
  <c r="I9" i="168"/>
  <c r="I11" i="167"/>
  <c r="F26" i="166"/>
  <c r="G14" i="166" s="1"/>
  <c r="I22" i="165"/>
  <c r="F26" i="176"/>
  <c r="G17" i="176" s="1"/>
  <c r="G21" i="176"/>
  <c r="I10" i="168"/>
  <c r="I20" i="58"/>
  <c r="I21" i="167"/>
  <c r="I17" i="167"/>
  <c r="I12" i="167"/>
  <c r="I9" i="167"/>
  <c r="F26" i="163"/>
  <c r="G20" i="163" s="1"/>
  <c r="I24" i="160"/>
  <c r="I22" i="160"/>
  <c r="I19" i="160"/>
  <c r="F26" i="159"/>
  <c r="I23" i="158"/>
  <c r="I17" i="158"/>
  <c r="I13" i="158"/>
  <c r="I23" i="157"/>
  <c r="I23" i="165"/>
  <c r="I21" i="165"/>
  <c r="I18" i="165"/>
  <c r="I16" i="165"/>
  <c r="G11" i="165"/>
  <c r="I22" i="163"/>
  <c r="I19" i="163"/>
  <c r="I20" i="162"/>
  <c r="I23" i="161"/>
  <c r="I21" i="161"/>
  <c r="I18" i="161"/>
  <c r="I24" i="159"/>
  <c r="I22" i="159"/>
  <c r="I19" i="159"/>
  <c r="I18" i="158"/>
  <c r="I14" i="158"/>
  <c r="I20" i="57"/>
  <c r="F26" i="57"/>
  <c r="G19" i="57"/>
  <c r="I24" i="157"/>
  <c r="I19" i="158"/>
  <c r="I15" i="158"/>
  <c r="I11" i="158"/>
  <c r="G11" i="158"/>
  <c r="G10" i="158"/>
  <c r="I10" i="158"/>
  <c r="I9" i="158"/>
  <c r="F26" i="164"/>
  <c r="I21" i="158"/>
  <c r="I16" i="158"/>
  <c r="I12" i="158"/>
  <c r="I22" i="157"/>
  <c r="I19" i="157"/>
  <c r="I17" i="157"/>
  <c r="I15" i="157"/>
  <c r="I23" i="155"/>
  <c r="I21" i="155"/>
  <c r="I24" i="153"/>
  <c r="I22" i="153"/>
  <c r="I11" i="153"/>
  <c r="I20" i="152"/>
  <c r="F26" i="152"/>
  <c r="G19" i="152" s="1"/>
  <c r="I24" i="156"/>
  <c r="I22" i="156"/>
  <c r="I19" i="156"/>
  <c r="I17" i="156"/>
  <c r="I15" i="156"/>
  <c r="F26" i="155"/>
  <c r="I20" i="155"/>
  <c r="I23" i="154"/>
  <c r="I21" i="154"/>
  <c r="I18" i="154"/>
  <c r="I16" i="154"/>
  <c r="I14" i="154"/>
  <c r="I9" i="153"/>
  <c r="I24" i="151"/>
  <c r="I22" i="151"/>
  <c r="I19" i="151"/>
  <c r="I17" i="151"/>
  <c r="I15" i="151"/>
  <c r="I13" i="151"/>
  <c r="I23" i="149"/>
  <c r="I24" i="56"/>
  <c r="I22" i="56"/>
  <c r="I19" i="56"/>
  <c r="I17" i="56"/>
  <c r="I15" i="56"/>
  <c r="I13" i="56"/>
  <c r="I11" i="56"/>
  <c r="I9" i="56"/>
  <c r="I24" i="150"/>
  <c r="I22" i="150"/>
  <c r="I19" i="150"/>
  <c r="I17" i="150"/>
  <c r="I20" i="149"/>
  <c r="I23" i="148"/>
  <c r="I21" i="148"/>
  <c r="I18" i="148"/>
  <c r="I16" i="148"/>
  <c r="I14" i="148"/>
  <c r="I23" i="151"/>
  <c r="R16" i="38"/>
  <c r="P15" i="38"/>
  <c r="L15" i="38"/>
  <c r="R14" i="38"/>
  <c r="N14" i="38"/>
  <c r="J14" i="38"/>
  <c r="F14" i="38"/>
  <c r="P13" i="38"/>
  <c r="L13" i="38"/>
  <c r="H13" i="38"/>
  <c r="D13" i="38"/>
  <c r="R12" i="38"/>
  <c r="N12" i="38"/>
  <c r="J12" i="38"/>
  <c r="F12" i="38"/>
  <c r="P11" i="38"/>
  <c r="L11" i="38"/>
  <c r="H11" i="38"/>
  <c r="D11" i="38"/>
  <c r="R10" i="38"/>
  <c r="N10" i="38"/>
  <c r="J10" i="38"/>
  <c r="F10" i="38"/>
  <c r="P9" i="38"/>
  <c r="L9" i="38"/>
  <c r="H9" i="38"/>
  <c r="D9" i="38"/>
  <c r="R8" i="38"/>
  <c r="N8" i="38"/>
  <c r="S148" i="19"/>
  <c r="S41" i="38" s="1"/>
  <c r="S14" i="38"/>
  <c r="P10" i="38"/>
  <c r="S8" i="38"/>
  <c r="S10" i="38"/>
  <c r="S12" i="38"/>
  <c r="S16" i="38"/>
  <c r="S18" i="38"/>
  <c r="S20" i="38"/>
  <c r="S22" i="38"/>
  <c r="S9" i="38"/>
  <c r="S11" i="38"/>
  <c r="S15" i="38"/>
  <c r="S17" i="38"/>
  <c r="S19" i="38"/>
  <c r="S21" i="38"/>
  <c r="S37" i="38"/>
  <c r="S39" i="38"/>
  <c r="S25" i="38"/>
  <c r="S31" i="38"/>
  <c r="S34" i="38"/>
  <c r="S38" i="38"/>
  <c r="S43" i="38"/>
  <c r="S45" i="38"/>
  <c r="S47" i="38"/>
  <c r="S49" i="38"/>
  <c r="S53" i="38"/>
  <c r="S55" i="38"/>
  <c r="S57" i="38"/>
  <c r="S59" i="38"/>
  <c r="S61" i="38"/>
  <c r="S63" i="38"/>
  <c r="S96" i="38"/>
  <c r="S100" i="38"/>
  <c r="S102" i="38"/>
  <c r="S104" i="38"/>
  <c r="S106" i="38"/>
  <c r="S108" i="38"/>
  <c r="S110" i="38"/>
  <c r="S112" i="38"/>
  <c r="S116" i="38"/>
  <c r="S118" i="38"/>
  <c r="S120" i="38"/>
  <c r="S122" i="38"/>
  <c r="S26" i="38"/>
  <c r="S29" i="38"/>
  <c r="S32" i="38"/>
  <c r="S67" i="38"/>
  <c r="S71" i="38"/>
  <c r="S73" i="38"/>
  <c r="S75" i="38"/>
  <c r="S77" i="38"/>
  <c r="S79" i="38"/>
  <c r="S81" i="38"/>
  <c r="S85" i="38"/>
  <c r="S87" i="38"/>
  <c r="S89" i="38"/>
  <c r="S91" i="38"/>
  <c r="S93" i="38"/>
  <c r="S124" i="38"/>
  <c r="S126" i="38"/>
  <c r="S128" i="38"/>
  <c r="S130" i="38"/>
  <c r="S134" i="38"/>
  <c r="S136" i="38"/>
  <c r="S138" i="38"/>
  <c r="S140" i="38"/>
  <c r="S142" i="38"/>
  <c r="S147" i="38"/>
  <c r="S23" i="38"/>
  <c r="S27" i="38"/>
  <c r="S30" i="38"/>
  <c r="S35" i="38"/>
  <c r="S42" i="38"/>
  <c r="S44" i="38"/>
  <c r="S46" i="38"/>
  <c r="S48" i="38"/>
  <c r="S50" i="38"/>
  <c r="S54" i="38"/>
  <c r="S56" i="38"/>
  <c r="S58" i="38"/>
  <c r="S60" i="38"/>
  <c r="S64" i="38"/>
  <c r="S95" i="38"/>
  <c r="S97" i="38"/>
  <c r="S99" i="38"/>
  <c r="S101" i="38"/>
  <c r="S103" i="38"/>
  <c r="S105" i="38"/>
  <c r="S107" i="38"/>
  <c r="S109" i="38"/>
  <c r="S111" i="38"/>
  <c r="S113" i="38"/>
  <c r="S117" i="38"/>
  <c r="S119" i="38"/>
  <c r="S121" i="38"/>
  <c r="H146" i="37"/>
  <c r="L146" i="37"/>
  <c r="P146" i="37"/>
  <c r="S24" i="38"/>
  <c r="S28" i="38"/>
  <c r="S33" i="38"/>
  <c r="S40" i="38"/>
  <c r="S66" i="38"/>
  <c r="S68" i="38"/>
  <c r="S70" i="38"/>
  <c r="S72" i="38"/>
  <c r="S74" i="38"/>
  <c r="S78" i="38"/>
  <c r="S80" i="38"/>
  <c r="S84" i="38"/>
  <c r="S86" i="38"/>
  <c r="S88" i="38"/>
  <c r="S90" i="38"/>
  <c r="S92" i="38"/>
  <c r="S125" i="38"/>
  <c r="S127" i="38"/>
  <c r="S129" i="38"/>
  <c r="S131" i="38"/>
  <c r="S133" i="38"/>
  <c r="S135" i="38"/>
  <c r="S137" i="38"/>
  <c r="S139" i="38"/>
  <c r="S143" i="38"/>
  <c r="F146" i="37"/>
  <c r="K146" i="37"/>
  <c r="Q146" i="37"/>
  <c r="G146" i="37"/>
  <c r="M146" i="37"/>
  <c r="R146" i="37"/>
  <c r="C146" i="37"/>
  <c r="I146" i="37"/>
  <c r="N146" i="37"/>
  <c r="S146" i="37"/>
  <c r="E146" i="37"/>
  <c r="J146" i="37"/>
  <c r="O146" i="37"/>
  <c r="I17" i="72"/>
  <c r="F26" i="72"/>
  <c r="G22" i="72"/>
  <c r="I15" i="140"/>
  <c r="I22" i="140"/>
  <c r="G16" i="176"/>
  <c r="I15" i="146"/>
  <c r="I16" i="144"/>
  <c r="G10" i="161"/>
  <c r="I10" i="161"/>
  <c r="G12" i="176"/>
  <c r="I14" i="146"/>
  <c r="I24" i="140"/>
  <c r="I24" i="55"/>
  <c r="F26" i="141"/>
  <c r="G26" i="141"/>
  <c r="I9" i="139"/>
  <c r="I20" i="134"/>
  <c r="I9" i="135"/>
  <c r="I22" i="134"/>
  <c r="I23" i="132"/>
  <c r="H26" i="132"/>
  <c r="I9" i="115"/>
  <c r="G11" i="126"/>
  <c r="I11" i="126"/>
  <c r="I9" i="125"/>
  <c r="I21" i="108"/>
  <c r="I13" i="77"/>
  <c r="G11" i="115"/>
  <c r="I11" i="115"/>
  <c r="I14" i="113"/>
  <c r="I14" i="103"/>
  <c r="I9" i="69"/>
  <c r="I17" i="127"/>
  <c r="I9" i="127"/>
  <c r="I23" i="122"/>
  <c r="I23" i="115"/>
  <c r="I10" i="100"/>
  <c r="I10" i="90"/>
  <c r="I9" i="81"/>
  <c r="G10" i="109"/>
  <c r="I10" i="109"/>
  <c r="G11" i="105"/>
  <c r="I11" i="105"/>
  <c r="I18" i="53"/>
  <c r="I19" i="126"/>
  <c r="I18" i="120"/>
  <c r="F26" i="104"/>
  <c r="G24" i="104"/>
  <c r="I21" i="53"/>
  <c r="I22" i="127"/>
  <c r="I21" i="125"/>
  <c r="G11" i="123"/>
  <c r="I9" i="123"/>
  <c r="I24" i="52"/>
  <c r="I16" i="109"/>
  <c r="G11" i="77"/>
  <c r="I11" i="77"/>
  <c r="I9" i="113"/>
  <c r="I18" i="105"/>
  <c r="I9" i="105"/>
  <c r="I12" i="101"/>
  <c r="F26" i="86"/>
  <c r="G16" i="86"/>
  <c r="I10" i="124"/>
  <c r="H26" i="99"/>
  <c r="I21" i="91"/>
  <c r="I12" i="90"/>
  <c r="I10" i="103"/>
  <c r="F26" i="99"/>
  <c r="G23" i="99"/>
  <c r="I18" i="95"/>
  <c r="I14" i="78"/>
  <c r="F26" i="78"/>
  <c r="G20" i="78" s="1"/>
  <c r="I11" i="108"/>
  <c r="I10" i="107"/>
  <c r="I12" i="98"/>
  <c r="F26" i="98"/>
  <c r="G26" i="98" s="1"/>
  <c r="I13" i="35"/>
  <c r="I19" i="93"/>
  <c r="H26" i="67"/>
  <c r="I16" i="67"/>
  <c r="I16" i="99"/>
  <c r="H26" i="83"/>
  <c r="I19" i="63"/>
  <c r="I19" i="108"/>
  <c r="I11" i="72"/>
  <c r="G11" i="72"/>
  <c r="I17" i="101"/>
  <c r="I13" i="101"/>
  <c r="I23" i="99"/>
  <c r="I11" i="97"/>
  <c r="I12" i="95"/>
  <c r="I14" i="91"/>
  <c r="I9" i="85"/>
  <c r="F26" i="85"/>
  <c r="G9" i="85" s="1"/>
  <c r="I22" i="84"/>
  <c r="I15" i="80"/>
  <c r="G11" i="76"/>
  <c r="I11" i="76"/>
  <c r="I18" i="75"/>
  <c r="I12" i="75"/>
  <c r="I23" i="71"/>
  <c r="I20" i="71"/>
  <c r="I22" i="67"/>
  <c r="I18" i="65"/>
  <c r="I9" i="181"/>
  <c r="G10" i="91"/>
  <c r="I9" i="89"/>
  <c r="I23" i="74"/>
  <c r="I15" i="63"/>
  <c r="I10" i="185"/>
  <c r="I12" i="103"/>
  <c r="I18" i="83"/>
  <c r="I12" i="67"/>
  <c r="I13" i="175"/>
  <c r="I24" i="83"/>
  <c r="G10" i="70"/>
  <c r="I10" i="70"/>
  <c r="I24" i="67"/>
  <c r="I23" i="62"/>
  <c r="I22" i="61"/>
  <c r="I10" i="60"/>
  <c r="H26" i="60"/>
  <c r="I16" i="181"/>
  <c r="I20" i="88"/>
  <c r="G16" i="76"/>
  <c r="I18" i="67"/>
  <c r="I14" i="62"/>
  <c r="I14" i="87"/>
  <c r="F26" i="81"/>
  <c r="G10" i="81" s="1"/>
  <c r="I18" i="79"/>
  <c r="I10" i="79"/>
  <c r="G10" i="79"/>
  <c r="I24" i="78"/>
  <c r="I19" i="183"/>
  <c r="I10" i="86"/>
  <c r="I10" i="82"/>
  <c r="I13" i="67"/>
  <c r="I9" i="67"/>
  <c r="I18" i="62"/>
  <c r="F26" i="182"/>
  <c r="G20" i="182"/>
  <c r="I13" i="179"/>
  <c r="H26" i="164"/>
  <c r="I26" i="164" s="1"/>
  <c r="I21" i="83"/>
  <c r="I17" i="83"/>
  <c r="I17" i="75"/>
  <c r="I10" i="61"/>
  <c r="I11" i="183"/>
  <c r="G11" i="73"/>
  <c r="H26" i="186"/>
  <c r="I23" i="181"/>
  <c r="H26" i="178"/>
  <c r="I19" i="176"/>
  <c r="G10" i="176"/>
  <c r="I10" i="176"/>
  <c r="I10" i="175"/>
  <c r="G11" i="172"/>
  <c r="I9" i="186"/>
  <c r="I9" i="185"/>
  <c r="G10" i="182"/>
  <c r="I10" i="170"/>
  <c r="F26" i="170"/>
  <c r="I26" i="170" s="1"/>
  <c r="I11" i="163"/>
  <c r="I16" i="178"/>
  <c r="I18" i="59"/>
  <c r="I21" i="171"/>
  <c r="I11" i="58"/>
  <c r="I18" i="167"/>
  <c r="H26" i="167"/>
  <c r="G11" i="59"/>
  <c r="I11" i="59"/>
  <c r="I11" i="175"/>
  <c r="I14" i="174"/>
  <c r="H26" i="169"/>
  <c r="I26" i="169" s="1"/>
  <c r="H26" i="168"/>
  <c r="I19" i="166"/>
  <c r="I22" i="168"/>
  <c r="F26" i="168"/>
  <c r="G24" i="168" s="1"/>
  <c r="G21" i="168"/>
  <c r="F26" i="174"/>
  <c r="G24" i="174" s="1"/>
  <c r="I17" i="163"/>
  <c r="I12" i="161"/>
  <c r="I13" i="174"/>
  <c r="I9" i="166"/>
  <c r="I20" i="163"/>
  <c r="I9" i="173"/>
  <c r="I9" i="169"/>
  <c r="G9" i="168"/>
  <c r="I15" i="162"/>
  <c r="I12" i="164"/>
  <c r="I21" i="162"/>
  <c r="I14" i="165"/>
  <c r="I15" i="164"/>
  <c r="I15" i="163"/>
  <c r="H26" i="162"/>
  <c r="I14" i="162"/>
  <c r="I11" i="160"/>
  <c r="I9" i="160"/>
  <c r="I10" i="159"/>
  <c r="H26" i="57"/>
  <c r="G10" i="157"/>
  <c r="G11" i="156"/>
  <c r="G10" i="155"/>
  <c r="F26" i="148"/>
  <c r="G10" i="148"/>
  <c r="F26" i="149"/>
  <c r="G14" i="149"/>
  <c r="I11" i="162"/>
  <c r="H26" i="151"/>
  <c r="I19" i="149"/>
  <c r="I24" i="148"/>
  <c r="F26" i="160"/>
  <c r="G26" i="160"/>
  <c r="I20" i="160"/>
  <c r="F26" i="156"/>
  <c r="G23" i="156" s="1"/>
  <c r="I10" i="156"/>
  <c r="F26" i="153"/>
  <c r="G26" i="153" s="1"/>
  <c r="I11" i="161"/>
  <c r="F26" i="151"/>
  <c r="G26" i="151" s="1"/>
  <c r="I11" i="151"/>
  <c r="H26" i="149"/>
  <c r="I11" i="149"/>
  <c r="I12" i="148"/>
  <c r="H26" i="161"/>
  <c r="I10" i="150"/>
  <c r="F26" i="150"/>
  <c r="G9" i="150" s="1"/>
  <c r="H26" i="150"/>
  <c r="F26" i="157"/>
  <c r="G15" i="157" s="1"/>
  <c r="H26" i="148"/>
  <c r="N9" i="38"/>
  <c r="N11" i="38"/>
  <c r="N13" i="38"/>
  <c r="N17" i="38"/>
  <c r="N18" i="38"/>
  <c r="N19" i="38"/>
  <c r="N20" i="38"/>
  <c r="N21" i="38"/>
  <c r="N22" i="38"/>
  <c r="N23" i="38"/>
  <c r="N24" i="38"/>
  <c r="N25" i="38"/>
  <c r="N26" i="38"/>
  <c r="N27" i="38"/>
  <c r="N28" i="38"/>
  <c r="N38" i="38"/>
  <c r="N16" i="38"/>
  <c r="N15" i="38"/>
  <c r="N29" i="38"/>
  <c r="N30" i="38"/>
  <c r="N39" i="38"/>
  <c r="N40" i="38"/>
  <c r="N41" i="38"/>
  <c r="N42" i="38"/>
  <c r="N43" i="38"/>
  <c r="N44" i="38"/>
  <c r="N45" i="38"/>
  <c r="N46" i="38"/>
  <c r="N47" i="38"/>
  <c r="N48" i="38"/>
  <c r="N49" i="38"/>
  <c r="N50" i="38"/>
  <c r="N51" i="38"/>
  <c r="N52" i="38"/>
  <c r="N53" i="38"/>
  <c r="N54" i="38"/>
  <c r="N55" i="38"/>
  <c r="N56" i="38"/>
  <c r="N57" i="38"/>
  <c r="N58" i="38"/>
  <c r="N59" i="38"/>
  <c r="N60" i="38"/>
  <c r="N61" i="38"/>
  <c r="N62" i="38"/>
  <c r="N63" i="38"/>
  <c r="N64" i="38"/>
  <c r="N66" i="38"/>
  <c r="N67" i="38"/>
  <c r="N68" i="38"/>
  <c r="N69" i="38"/>
  <c r="N70" i="38"/>
  <c r="N71" i="38"/>
  <c r="N72" i="38"/>
  <c r="N73" i="38"/>
  <c r="N74" i="38"/>
  <c r="N75" i="38"/>
  <c r="N76" i="38"/>
  <c r="N77" i="38"/>
  <c r="N78" i="38"/>
  <c r="N79" i="38"/>
  <c r="N80" i="38"/>
  <c r="N81" i="38"/>
  <c r="N82" i="38"/>
  <c r="N83" i="38"/>
  <c r="N84" i="38"/>
  <c r="N85" i="38"/>
  <c r="N86" i="38"/>
  <c r="N87" i="38"/>
  <c r="N88" i="38"/>
  <c r="N89" i="38"/>
  <c r="N90" i="38"/>
  <c r="N91" i="38"/>
  <c r="N92" i="38"/>
  <c r="N93" i="38"/>
  <c r="N95" i="38"/>
  <c r="N96" i="38"/>
  <c r="F26" i="56"/>
  <c r="P37" i="37"/>
  <c r="H37" i="37"/>
  <c r="P28" i="37"/>
  <c r="H28" i="37"/>
  <c r="P20" i="37"/>
  <c r="H20" i="37"/>
  <c r="P12" i="37"/>
  <c r="H12" i="37"/>
  <c r="C64" i="38"/>
  <c r="C56" i="38"/>
  <c r="C48" i="38"/>
  <c r="C40" i="38"/>
  <c r="O37" i="37"/>
  <c r="G37" i="37"/>
  <c r="O28" i="37"/>
  <c r="G28" i="37"/>
  <c r="O20" i="37"/>
  <c r="G20" i="37"/>
  <c r="O12" i="37"/>
  <c r="G12" i="37"/>
  <c r="N147" i="38"/>
  <c r="N145" i="38"/>
  <c r="N144" i="38"/>
  <c r="N143" i="38"/>
  <c r="N142" i="38"/>
  <c r="N141" i="38"/>
  <c r="N140" i="38"/>
  <c r="N139" i="38"/>
  <c r="N138" i="38"/>
  <c r="N137" i="38"/>
  <c r="N136" i="38"/>
  <c r="N135" i="38"/>
  <c r="N134" i="38"/>
  <c r="N133" i="38"/>
  <c r="N132" i="38"/>
  <c r="N131" i="38"/>
  <c r="N130" i="38"/>
  <c r="N129" i="38"/>
  <c r="N128" i="38"/>
  <c r="N127" i="38"/>
  <c r="N126" i="38"/>
  <c r="N31" i="38"/>
  <c r="I11" i="148"/>
  <c r="I9" i="148"/>
  <c r="N37" i="37"/>
  <c r="F37" i="37"/>
  <c r="N28" i="37"/>
  <c r="F28" i="37"/>
  <c r="N20" i="37"/>
  <c r="F20" i="37"/>
  <c r="N12" i="37"/>
  <c r="F12" i="37"/>
  <c r="C50" i="38"/>
  <c r="C42" i="38"/>
  <c r="N32" i="38"/>
  <c r="C29" i="38"/>
  <c r="M37" i="37"/>
  <c r="E37" i="37"/>
  <c r="M28" i="37"/>
  <c r="E28" i="37"/>
  <c r="M20" i="37"/>
  <c r="E20" i="37"/>
  <c r="M12" i="37"/>
  <c r="E12" i="37"/>
  <c r="N33" i="38"/>
  <c r="C11" i="38"/>
  <c r="C13" i="38"/>
  <c r="C15" i="38"/>
  <c r="C67" i="38"/>
  <c r="C68" i="38"/>
  <c r="C69" i="38"/>
  <c r="C70" i="38"/>
  <c r="C71" i="38"/>
  <c r="C72" i="38"/>
  <c r="C73" i="38"/>
  <c r="C74" i="38"/>
  <c r="C75" i="38"/>
  <c r="C76" i="38"/>
  <c r="C77" i="38"/>
  <c r="C78" i="38"/>
  <c r="C79" i="38"/>
  <c r="C80" i="38"/>
  <c r="C81" i="38"/>
  <c r="C82" i="38"/>
  <c r="C83" i="38"/>
  <c r="C84" i="38"/>
  <c r="C85" i="38"/>
  <c r="C86" i="38"/>
  <c r="C87" i="38"/>
  <c r="C88" i="38"/>
  <c r="C89" i="38"/>
  <c r="C90" i="38"/>
  <c r="C91" i="38"/>
  <c r="C92" i="38"/>
  <c r="C93" i="38"/>
  <c r="C95" i="38"/>
  <c r="C9" i="38"/>
  <c r="C96" i="38"/>
  <c r="C12" i="38"/>
  <c r="C14" i="38"/>
  <c r="C31" i="38"/>
  <c r="C32" i="38"/>
  <c r="C33" i="38"/>
  <c r="C34" i="38"/>
  <c r="C35" i="38"/>
  <c r="C37" i="38"/>
  <c r="C10" i="38"/>
  <c r="C17" i="38"/>
  <c r="C18" i="38"/>
  <c r="C19" i="38"/>
  <c r="C20" i="38"/>
  <c r="C21" i="38"/>
  <c r="C22" i="38"/>
  <c r="C23" i="38"/>
  <c r="C24" i="38"/>
  <c r="C25" i="38"/>
  <c r="C26" i="38"/>
  <c r="C27" i="38"/>
  <c r="C28" i="38"/>
  <c r="C38" i="38"/>
  <c r="C16" i="38"/>
  <c r="L37" i="37"/>
  <c r="D37" i="37"/>
  <c r="L28" i="37"/>
  <c r="D28" i="37"/>
  <c r="L20" i="37"/>
  <c r="D20" i="37"/>
  <c r="L12" i="37"/>
  <c r="D12" i="37"/>
  <c r="C60" i="38"/>
  <c r="C52" i="38"/>
  <c r="C44" i="38"/>
  <c r="N34" i="38"/>
  <c r="I10" i="148"/>
  <c r="S37" i="37"/>
  <c r="K37" i="37"/>
  <c r="C37" i="37"/>
  <c r="S28" i="37"/>
  <c r="K28" i="37"/>
  <c r="C28" i="37"/>
  <c r="S20" i="37"/>
  <c r="K20" i="37"/>
  <c r="C20" i="37"/>
  <c r="S12" i="37"/>
  <c r="K12" i="37"/>
  <c r="C12" i="37"/>
  <c r="C61" i="38"/>
  <c r="C53" i="38"/>
  <c r="C45" i="38"/>
  <c r="N35" i="38"/>
  <c r="R37" i="37"/>
  <c r="R28" i="37"/>
  <c r="R20" i="37"/>
  <c r="R12" i="37"/>
  <c r="N125" i="38"/>
  <c r="C62" i="38"/>
  <c r="C54" i="38"/>
  <c r="C46" i="38"/>
  <c r="N37" i="38"/>
  <c r="G23" i="153"/>
  <c r="G21" i="98"/>
  <c r="G23" i="98"/>
  <c r="G22" i="98"/>
  <c r="G9" i="98"/>
  <c r="G15" i="98"/>
  <c r="G19" i="98"/>
  <c r="G10" i="98"/>
  <c r="G13" i="98"/>
  <c r="G18" i="98"/>
  <c r="G16" i="98"/>
  <c r="G20" i="98"/>
  <c r="G17" i="98"/>
  <c r="G12" i="98"/>
  <c r="G14" i="98"/>
  <c r="G21" i="151"/>
  <c r="G18" i="151"/>
  <c r="G9" i="151"/>
  <c r="G14" i="151"/>
  <c r="G18" i="85"/>
  <c r="G20" i="104"/>
  <c r="G14" i="104"/>
  <c r="G12" i="104"/>
  <c r="G19" i="104"/>
  <c r="G17" i="104"/>
  <c r="G13" i="104"/>
  <c r="G11" i="104"/>
  <c r="G9" i="104"/>
  <c r="G21" i="104"/>
  <c r="G18" i="104"/>
  <c r="G16" i="104"/>
  <c r="G13" i="99"/>
  <c r="G18" i="76"/>
  <c r="G21" i="76"/>
  <c r="G10" i="76"/>
  <c r="G19" i="76"/>
  <c r="G12" i="76"/>
  <c r="G22" i="76"/>
  <c r="G14" i="76"/>
  <c r="G24" i="76"/>
  <c r="G15" i="76"/>
  <c r="G17" i="76"/>
  <c r="G20" i="76"/>
  <c r="G13" i="76"/>
  <c r="G14" i="161"/>
  <c r="G20" i="141"/>
  <c r="G16" i="141"/>
  <c r="G22" i="141"/>
  <c r="G12" i="78"/>
  <c r="G14" i="78"/>
  <c r="G15" i="151"/>
  <c r="G19" i="151"/>
  <c r="G15" i="182"/>
  <c r="G26" i="182"/>
  <c r="G19" i="182"/>
  <c r="G12" i="182"/>
  <c r="G18" i="182"/>
  <c r="G14" i="182"/>
  <c r="G23" i="72"/>
  <c r="G20" i="72"/>
  <c r="G24" i="72"/>
  <c r="G18" i="72"/>
  <c r="G16" i="72"/>
  <c r="G13" i="72"/>
  <c r="G14" i="72"/>
  <c r="G18" i="103"/>
  <c r="G26" i="103"/>
  <c r="G17" i="92"/>
  <c r="G19" i="92"/>
  <c r="G12" i="92"/>
  <c r="G24" i="92"/>
  <c r="G20" i="65"/>
  <c r="G9" i="65"/>
  <c r="G14" i="186"/>
  <c r="G21" i="186"/>
  <c r="G22" i="186"/>
  <c r="G10" i="175"/>
  <c r="G12" i="175"/>
  <c r="G14" i="175"/>
  <c r="G20" i="173"/>
  <c r="G15" i="173"/>
  <c r="G17" i="137"/>
  <c r="G24" i="137"/>
  <c r="G13" i="137"/>
  <c r="G26" i="137"/>
  <c r="G11" i="125"/>
  <c r="I11" i="125"/>
  <c r="G11" i="83"/>
  <c r="I11" i="83"/>
  <c r="F26" i="68"/>
  <c r="I9" i="68"/>
  <c r="I17" i="175"/>
  <c r="G17" i="175"/>
  <c r="F26" i="172"/>
  <c r="G10" i="172" s="1"/>
  <c r="I26" i="161"/>
  <c r="F26" i="91"/>
  <c r="G14" i="91" s="1"/>
  <c r="F26" i="55"/>
  <c r="G11" i="55" s="1"/>
  <c r="G21" i="103"/>
  <c r="H26" i="100"/>
  <c r="G14" i="85"/>
  <c r="H26" i="79"/>
  <c r="I9" i="79"/>
  <c r="H26" i="69"/>
  <c r="G10" i="67"/>
  <c r="F26" i="67"/>
  <c r="G19" i="67" s="1"/>
  <c r="I13" i="66"/>
  <c r="H26" i="66"/>
  <c r="I24" i="185"/>
  <c r="F26" i="185"/>
  <c r="I10" i="178"/>
  <c r="F26" i="178"/>
  <c r="G12" i="178" s="1"/>
  <c r="I14" i="180"/>
  <c r="G14" i="137"/>
  <c r="F26" i="82"/>
  <c r="G13" i="82"/>
  <c r="G11" i="91"/>
  <c r="F26" i="90"/>
  <c r="G9" i="90" s="1"/>
  <c r="H26" i="70"/>
  <c r="I20" i="73"/>
  <c r="G26" i="85"/>
  <c r="G10" i="85"/>
  <c r="G17" i="85"/>
  <c r="G23" i="85"/>
  <c r="H26" i="136"/>
  <c r="H26" i="115"/>
  <c r="I22" i="94"/>
  <c r="F26" i="94"/>
  <c r="H26" i="74"/>
  <c r="I26" i="74" s="1"/>
  <c r="I13" i="74"/>
  <c r="I22" i="181"/>
  <c r="F26" i="181"/>
  <c r="G17" i="181"/>
  <c r="H26" i="172"/>
  <c r="I26" i="172"/>
  <c r="F26" i="171"/>
  <c r="I26" i="171" s="1"/>
  <c r="G18" i="171"/>
  <c r="F26" i="97"/>
  <c r="G21" i="97" s="1"/>
  <c r="G10" i="137"/>
  <c r="G13" i="175"/>
  <c r="I9" i="175"/>
  <c r="F26" i="70"/>
  <c r="G15" i="70" s="1"/>
  <c r="F26" i="76"/>
  <c r="G26" i="76" s="1"/>
  <c r="I24" i="98"/>
  <c r="H26" i="88"/>
  <c r="H26" i="94"/>
  <c r="G23" i="165"/>
  <c r="F26" i="77"/>
  <c r="G18" i="77" s="1"/>
  <c r="I26" i="60"/>
  <c r="H26" i="91"/>
  <c r="I22" i="91"/>
  <c r="H26" i="90"/>
  <c r="I26" i="90" s="1"/>
  <c r="I13" i="82"/>
  <c r="H26" i="82"/>
  <c r="H26" i="71"/>
  <c r="I26" i="71"/>
  <c r="I15" i="178"/>
  <c r="F26" i="177"/>
  <c r="G14" i="177" s="1"/>
  <c r="I13" i="177"/>
  <c r="G18" i="161"/>
  <c r="G9" i="161"/>
  <c r="G21" i="161"/>
  <c r="G19" i="161"/>
  <c r="G11" i="85"/>
  <c r="I10" i="97"/>
  <c r="G24" i="78"/>
  <c r="G22" i="78"/>
  <c r="G13" i="78"/>
  <c r="G23" i="78"/>
  <c r="G19" i="78"/>
  <c r="F26" i="179"/>
  <c r="I13" i="90"/>
  <c r="H26" i="129"/>
  <c r="H26" i="117"/>
  <c r="H26" i="116"/>
  <c r="F26" i="114"/>
  <c r="G9" i="114" s="1"/>
  <c r="H26" i="102"/>
  <c r="I26" i="102" s="1"/>
  <c r="F26" i="63"/>
  <c r="G23" i="63" s="1"/>
  <c r="H26" i="171"/>
  <c r="F26" i="100"/>
  <c r="I24" i="77"/>
  <c r="I14" i="35"/>
  <c r="H26" i="140"/>
  <c r="F26" i="111"/>
  <c r="G26" i="111" s="1"/>
  <c r="H26" i="110"/>
  <c r="F26" i="89"/>
  <c r="G22" i="89"/>
  <c r="H26" i="85"/>
  <c r="I26" i="85" s="1"/>
  <c r="H26" i="84"/>
  <c r="I23" i="76"/>
  <c r="G23" i="76"/>
  <c r="F26" i="74"/>
  <c r="G24" i="74" s="1"/>
  <c r="I24" i="74"/>
  <c r="F26" i="73"/>
  <c r="I26" i="73" s="1"/>
  <c r="F26" i="60"/>
  <c r="G17" i="161"/>
  <c r="G22" i="137"/>
  <c r="G11" i="134"/>
  <c r="I11" i="134"/>
  <c r="H26" i="112"/>
  <c r="I26" i="112" s="1"/>
  <c r="H26" i="107"/>
  <c r="G10" i="93"/>
  <c r="F26" i="93"/>
  <c r="G19" i="93" s="1"/>
  <c r="I13" i="87"/>
  <c r="F26" i="87"/>
  <c r="G13" i="87" s="1"/>
  <c r="I9" i="84"/>
  <c r="F26" i="84"/>
  <c r="G21" i="84" s="1"/>
  <c r="I23" i="68"/>
  <c r="G23" i="68"/>
  <c r="I10" i="180"/>
  <c r="H26" i="180"/>
  <c r="G11" i="178"/>
  <c r="I11" i="178"/>
  <c r="I9" i="60"/>
  <c r="F26" i="83"/>
  <c r="G10" i="83" s="1"/>
  <c r="G23" i="83"/>
  <c r="G23" i="92"/>
  <c r="I12" i="84"/>
  <c r="H26" i="55"/>
  <c r="G16" i="78"/>
  <c r="G26" i="161"/>
  <c r="G21" i="85"/>
  <c r="G20" i="150"/>
  <c r="G26" i="150"/>
  <c r="F26" i="75"/>
  <c r="G22" i="75"/>
  <c r="I14" i="61"/>
  <c r="F26" i="69"/>
  <c r="G15" i="69" s="1"/>
  <c r="G21" i="69"/>
  <c r="I10" i="171"/>
  <c r="I14" i="51"/>
  <c r="I9" i="107"/>
  <c r="I19" i="105"/>
  <c r="I23" i="93"/>
  <c r="I20" i="175"/>
  <c r="I15" i="57"/>
  <c r="G15" i="141"/>
  <c r="F26" i="162"/>
  <c r="I18" i="97"/>
  <c r="I14" i="97"/>
  <c r="I9" i="80"/>
  <c r="I12" i="77"/>
  <c r="I20" i="180"/>
  <c r="I21" i="164"/>
  <c r="I21" i="157"/>
  <c r="I19" i="153"/>
  <c r="I14" i="56"/>
  <c r="G15" i="153"/>
  <c r="I19" i="131"/>
  <c r="I24" i="130"/>
  <c r="I21" i="123"/>
  <c r="I19" i="116"/>
  <c r="I15" i="116"/>
  <c r="I16" i="104"/>
  <c r="I12" i="104"/>
  <c r="I15" i="122"/>
  <c r="I18" i="185"/>
  <c r="G26" i="55"/>
  <c r="G9" i="55"/>
  <c r="G18" i="55"/>
  <c r="G18" i="112"/>
  <c r="G17" i="112"/>
  <c r="G15" i="111"/>
  <c r="G19" i="111"/>
  <c r="G9" i="111"/>
  <c r="G13" i="176"/>
  <c r="G22" i="176"/>
  <c r="G14" i="35"/>
  <c r="G22" i="177"/>
  <c r="H26" i="146"/>
  <c r="H26" i="144"/>
  <c r="I19" i="142"/>
  <c r="I15" i="142"/>
  <c r="I16" i="140"/>
  <c r="I12" i="140"/>
  <c r="I13" i="138"/>
  <c r="I10" i="137"/>
  <c r="I23" i="136"/>
  <c r="I9" i="136"/>
  <c r="F26" i="135"/>
  <c r="I15" i="53"/>
  <c r="I22" i="123"/>
  <c r="I23" i="121"/>
  <c r="I9" i="121"/>
  <c r="I19" i="120"/>
  <c r="I15" i="120"/>
  <c r="I24" i="119"/>
  <c r="I20" i="76"/>
  <c r="I24" i="69"/>
  <c r="I10" i="69"/>
  <c r="I20" i="68"/>
  <c r="I23" i="63"/>
  <c r="I16" i="60"/>
  <c r="I12" i="179"/>
  <c r="I13" i="59"/>
  <c r="I14" i="177"/>
  <c r="I18" i="168"/>
  <c r="I17" i="148"/>
  <c r="I13" i="148"/>
  <c r="G9" i="75"/>
  <c r="G18" i="141"/>
  <c r="G12" i="90"/>
  <c r="G26" i="131"/>
  <c r="G14" i="176"/>
  <c r="G24" i="61"/>
  <c r="G18" i="88"/>
  <c r="G19" i="176"/>
  <c r="I12" i="128"/>
  <c r="I9" i="124"/>
  <c r="I16" i="111"/>
  <c r="I11" i="92"/>
  <c r="I23" i="90"/>
  <c r="I11" i="89"/>
  <c r="I24" i="88"/>
  <c r="I15" i="81"/>
  <c r="I11" i="81"/>
  <c r="I18" i="186"/>
  <c r="G23" i="103"/>
  <c r="G9" i="131"/>
  <c r="G18" i="170"/>
  <c r="G26" i="90"/>
  <c r="G12" i="131"/>
  <c r="G10" i="103"/>
  <c r="I11" i="51"/>
  <c r="I11" i="110"/>
  <c r="F26" i="126"/>
  <c r="G16" i="126" s="1"/>
  <c r="H26" i="53"/>
  <c r="G24" i="176"/>
  <c r="G13" i="181"/>
  <c r="I24" i="75"/>
  <c r="I12" i="74"/>
  <c r="I9" i="183"/>
  <c r="I11" i="179"/>
  <c r="I21" i="176"/>
  <c r="I17" i="176"/>
  <c r="I13" i="176"/>
  <c r="I15" i="172"/>
  <c r="I17" i="161"/>
  <c r="G16" i="71"/>
  <c r="G18" i="131"/>
  <c r="I21" i="103"/>
  <c r="G26" i="139"/>
  <c r="G12" i="57"/>
  <c r="I18" i="55"/>
  <c r="I16" i="93"/>
  <c r="I17" i="91"/>
  <c r="I13" i="91"/>
  <c r="I18" i="89"/>
  <c r="H26" i="127"/>
  <c r="G18" i="176"/>
  <c r="F26" i="121"/>
  <c r="G17" i="121" s="1"/>
  <c r="F26" i="119"/>
  <c r="G9" i="119" s="1"/>
  <c r="F26" i="52"/>
  <c r="G19" i="52" s="1"/>
  <c r="F26" i="116"/>
  <c r="G9" i="116" s="1"/>
  <c r="F26" i="115"/>
  <c r="G13" i="115" s="1"/>
  <c r="H26" i="113"/>
  <c r="F26" i="109"/>
  <c r="G15" i="109"/>
  <c r="H26" i="108"/>
  <c r="F26" i="105"/>
  <c r="G23" i="105" s="1"/>
  <c r="I21" i="105"/>
  <c r="H26" i="103"/>
  <c r="I26" i="103"/>
  <c r="F26" i="102"/>
  <c r="G9" i="102" s="1"/>
  <c r="I11" i="101"/>
  <c r="I24" i="184"/>
  <c r="I12" i="183"/>
  <c r="I22" i="180"/>
  <c r="I22" i="176"/>
  <c r="I10" i="56"/>
  <c r="G23" i="131"/>
  <c r="G12" i="153"/>
  <c r="F26" i="113"/>
  <c r="G10" i="113" s="1"/>
  <c r="F26" i="128"/>
  <c r="G12" i="128" s="1"/>
  <c r="I10" i="52"/>
  <c r="I23" i="135"/>
  <c r="I13" i="126"/>
  <c r="I22" i="125"/>
  <c r="I18" i="124"/>
  <c r="I12" i="171"/>
  <c r="I20" i="157"/>
  <c r="I16" i="157"/>
  <c r="I9" i="152"/>
  <c r="I16" i="149"/>
  <c r="I22" i="148"/>
  <c r="G19" i="71"/>
  <c r="G14" i="168"/>
  <c r="G23" i="176"/>
  <c r="I11" i="52"/>
  <c r="I14" i="90"/>
  <c r="I10" i="89"/>
  <c r="I20" i="78"/>
  <c r="I13" i="71"/>
  <c r="I13" i="68"/>
  <c r="I15" i="67"/>
  <c r="I18" i="66"/>
  <c r="I14" i="66"/>
  <c r="I10" i="66"/>
  <c r="I23" i="65"/>
  <c r="I14" i="185"/>
  <c r="I23" i="57"/>
  <c r="I18" i="156"/>
  <c r="I16" i="56"/>
  <c r="G13" i="116"/>
  <c r="G16" i="116"/>
  <c r="G24" i="115"/>
  <c r="G16" i="112"/>
  <c r="G21" i="171"/>
  <c r="G13" i="126"/>
  <c r="G21" i="155"/>
  <c r="G15" i="155"/>
  <c r="G11" i="173"/>
  <c r="G17" i="173"/>
  <c r="G26" i="173"/>
  <c r="G24" i="173"/>
  <c r="H26" i="133"/>
  <c r="I9" i="133"/>
  <c r="F26" i="133"/>
  <c r="G15" i="133"/>
  <c r="F26" i="132"/>
  <c r="G20" i="132" s="1"/>
  <c r="G24" i="131"/>
  <c r="G16" i="131"/>
  <c r="I23" i="128"/>
  <c r="H26" i="128"/>
  <c r="I26" i="128" s="1"/>
  <c r="G26" i="163"/>
  <c r="F26" i="142"/>
  <c r="G10" i="142" s="1"/>
  <c r="G26" i="135"/>
  <c r="G13" i="135"/>
  <c r="G24" i="135"/>
  <c r="G15" i="101"/>
  <c r="G10" i="101"/>
  <c r="H26" i="145"/>
  <c r="G20" i="128"/>
  <c r="G16" i="171"/>
  <c r="G26" i="149"/>
  <c r="G20" i="185"/>
  <c r="G23" i="175"/>
  <c r="I22" i="109"/>
  <c r="G19" i="173"/>
  <c r="G13" i="103"/>
  <c r="G22" i="112"/>
  <c r="G18" i="185"/>
  <c r="G17" i="168"/>
  <c r="G15" i="67"/>
  <c r="G10" i="151"/>
  <c r="G16" i="151"/>
  <c r="I26" i="173"/>
  <c r="G26" i="75"/>
  <c r="G21" i="75"/>
  <c r="G22" i="90"/>
  <c r="G21" i="90"/>
  <c r="H26" i="134"/>
  <c r="G9" i="177"/>
  <c r="G13" i="177"/>
  <c r="G18" i="177"/>
  <c r="G17" i="88"/>
  <c r="G10" i="88"/>
  <c r="I24" i="123"/>
  <c r="F26" i="123"/>
  <c r="G22" i="123" s="1"/>
  <c r="G23" i="70"/>
  <c r="G18" i="128"/>
  <c r="G15" i="112"/>
  <c r="G19" i="171"/>
  <c r="G12" i="185"/>
  <c r="G15" i="168"/>
  <c r="G14" i="70"/>
  <c r="F26" i="134"/>
  <c r="G21" i="134" s="1"/>
  <c r="H26" i="138"/>
  <c r="G10" i="55"/>
  <c r="G22" i="80"/>
  <c r="G16" i="164"/>
  <c r="G9" i="164"/>
  <c r="G15" i="159"/>
  <c r="H26" i="122"/>
  <c r="H26" i="121"/>
  <c r="H26" i="52"/>
  <c r="I17" i="110"/>
  <c r="I13" i="110"/>
  <c r="F26" i="110"/>
  <c r="G17" i="110"/>
  <c r="G10" i="108"/>
  <c r="F26" i="108"/>
  <c r="G20" i="108" s="1"/>
  <c r="I9" i="51"/>
  <c r="F26" i="51"/>
  <c r="G18" i="51" s="1"/>
  <c r="F26" i="107"/>
  <c r="G24" i="107" s="1"/>
  <c r="H26" i="105"/>
  <c r="G15" i="102"/>
  <c r="G26" i="102"/>
  <c r="G18" i="102"/>
  <c r="H26" i="120"/>
  <c r="I14" i="118"/>
  <c r="F26" i="118"/>
  <c r="G17" i="118" s="1"/>
  <c r="F26" i="117"/>
  <c r="G9" i="117" s="1"/>
  <c r="G15" i="117"/>
  <c r="I9" i="53"/>
  <c r="F26" i="53"/>
  <c r="G16" i="53" s="1"/>
  <c r="G11" i="127"/>
  <c r="F26" i="127"/>
  <c r="G26" i="127"/>
  <c r="F26" i="125"/>
  <c r="G10" i="125"/>
  <c r="H26" i="124"/>
  <c r="F26" i="122"/>
  <c r="G14" i="122" s="1"/>
  <c r="G26" i="119"/>
  <c r="G21" i="112"/>
  <c r="G24" i="121"/>
  <c r="G18" i="101"/>
  <c r="I10" i="116"/>
  <c r="I19" i="127"/>
  <c r="G19" i="127"/>
  <c r="G9" i="74"/>
  <c r="G20" i="161"/>
  <c r="G23" i="137"/>
  <c r="G19" i="116"/>
  <c r="G14" i="112"/>
  <c r="G9" i="121"/>
  <c r="G21" i="101"/>
  <c r="G18" i="63"/>
  <c r="G17" i="151"/>
  <c r="G21" i="175"/>
  <c r="G15" i="126"/>
  <c r="G19" i="86"/>
  <c r="G24" i="150"/>
  <c r="G17" i="150"/>
  <c r="G14" i="162"/>
  <c r="G12" i="162"/>
  <c r="G23" i="161"/>
  <c r="G14" i="173"/>
  <c r="G26" i="65"/>
  <c r="G21" i="65"/>
  <c r="I20" i="53"/>
  <c r="G19" i="61"/>
  <c r="G9" i="176"/>
  <c r="I18" i="147"/>
  <c r="I14" i="147"/>
  <c r="I23" i="146"/>
  <c r="I16" i="146"/>
  <c r="F26" i="144"/>
  <c r="G16" i="144" s="1"/>
  <c r="F26" i="143"/>
  <c r="G20" i="143" s="1"/>
  <c r="H26" i="142"/>
  <c r="I10" i="142"/>
  <c r="H26" i="141"/>
  <c r="I26" i="141"/>
  <c r="I18" i="139"/>
  <c r="I21" i="131"/>
  <c r="I20" i="128"/>
  <c r="I22" i="53"/>
  <c r="I19" i="53"/>
  <c r="I12" i="99"/>
  <c r="I21" i="97"/>
  <c r="I13" i="97"/>
  <c r="I10" i="95"/>
  <c r="I23" i="94"/>
  <c r="I24" i="92"/>
  <c r="I16" i="91"/>
  <c r="I12" i="91"/>
  <c r="I10" i="87"/>
  <c r="I15" i="85"/>
  <c r="I17" i="84"/>
  <c r="I21" i="81"/>
  <c r="I24" i="65"/>
  <c r="I10" i="65"/>
  <c r="I20" i="64"/>
  <c r="I9" i="59"/>
  <c r="I14" i="176"/>
  <c r="I21" i="175"/>
  <c r="I13" i="172"/>
  <c r="I18" i="170"/>
  <c r="I22" i="164"/>
  <c r="I15" i="161"/>
  <c r="I20" i="159"/>
  <c r="I12" i="159"/>
  <c r="I22" i="158"/>
  <c r="I16" i="156"/>
  <c r="I9" i="151"/>
  <c r="I15" i="150"/>
  <c r="I20" i="148"/>
  <c r="I10" i="138"/>
  <c r="I13" i="111"/>
  <c r="I23" i="108"/>
  <c r="I18" i="107"/>
  <c r="I14" i="107"/>
  <c r="I15" i="104"/>
  <c r="I20" i="102"/>
  <c r="I16" i="102"/>
  <c r="I12" i="102"/>
  <c r="I24" i="173"/>
  <c r="I12" i="172"/>
  <c r="I13" i="58"/>
  <c r="I13" i="160"/>
  <c r="I10" i="153"/>
  <c r="I10" i="152"/>
  <c r="I20" i="151"/>
  <c r="I21" i="149"/>
  <c r="I17" i="149"/>
  <c r="I18" i="56"/>
  <c r="I22" i="126"/>
  <c r="I12" i="175"/>
  <c r="I21" i="166"/>
  <c r="I14" i="164"/>
  <c r="I20" i="139"/>
  <c r="I12" i="139"/>
  <c r="I17" i="119"/>
  <c r="I10" i="112"/>
  <c r="I12" i="108"/>
  <c r="I21" i="107"/>
  <c r="I23" i="103"/>
  <c r="I9" i="103"/>
  <c r="I19" i="102"/>
  <c r="I15" i="102"/>
  <c r="I11" i="102"/>
  <c r="I24" i="101"/>
  <c r="I12" i="100"/>
  <c r="I24" i="93"/>
  <c r="I23" i="87"/>
  <c r="I20" i="84"/>
  <c r="I22" i="81"/>
  <c r="I19" i="78"/>
  <c r="I11" i="78"/>
  <c r="I19" i="59"/>
  <c r="I15" i="59"/>
  <c r="I21" i="150"/>
  <c r="I13" i="150"/>
  <c r="I12" i="129"/>
  <c r="I16" i="170"/>
  <c r="I12" i="170"/>
  <c r="I15" i="165"/>
  <c r="I11" i="165"/>
  <c r="I24" i="164"/>
  <c r="I16" i="163"/>
  <c r="I12" i="163"/>
  <c r="I13" i="161"/>
  <c r="I18" i="159"/>
  <c r="I14" i="159"/>
  <c r="I19" i="57"/>
  <c r="I14" i="156"/>
  <c r="I23" i="145"/>
  <c r="I10" i="143"/>
  <c r="I20" i="142"/>
  <c r="I16" i="142"/>
  <c r="I22" i="141"/>
  <c r="I21" i="140"/>
  <c r="I13" i="140"/>
  <c r="I18" i="138"/>
  <c r="I14" i="138"/>
  <c r="I23" i="55"/>
  <c r="I11" i="137"/>
  <c r="I12" i="132"/>
  <c r="I22" i="131"/>
  <c r="I15" i="118"/>
  <c r="I16" i="117"/>
  <c r="I12" i="117"/>
  <c r="I17" i="115"/>
  <c r="I13" i="115"/>
  <c r="I13" i="112"/>
  <c r="I17" i="88"/>
  <c r="I22" i="87"/>
  <c r="I18" i="86"/>
  <c r="I14" i="86"/>
  <c r="I23" i="85"/>
  <c r="I19" i="84"/>
  <c r="I15" i="84"/>
  <c r="I20" i="82"/>
  <c r="I16" i="82"/>
  <c r="I12" i="82"/>
  <c r="I13" i="80"/>
  <c r="I22" i="79"/>
  <c r="I19" i="73"/>
  <c r="I15" i="73"/>
  <c r="I24" i="72"/>
  <c r="I14" i="70"/>
  <c r="I22" i="68"/>
  <c r="I14" i="67"/>
  <c r="I12" i="66"/>
  <c r="I15" i="65"/>
  <c r="I16" i="63"/>
  <c r="I12" i="63"/>
  <c r="I17" i="61"/>
  <c r="I13" i="61"/>
  <c r="I22" i="60"/>
  <c r="I21" i="185"/>
  <c r="I12" i="173"/>
  <c r="I23" i="166"/>
  <c r="I12" i="155"/>
  <c r="I15" i="149"/>
  <c r="G22" i="85"/>
  <c r="I26" i="61"/>
  <c r="G15" i="176"/>
  <c r="G26" i="176"/>
  <c r="G20" i="176"/>
  <c r="G23" i="60"/>
  <c r="G19" i="64"/>
  <c r="G17" i="57"/>
  <c r="G15" i="169"/>
  <c r="I19" i="147"/>
  <c r="I11" i="147"/>
  <c r="I13" i="146"/>
  <c r="I16" i="145"/>
  <c r="I22" i="142"/>
  <c r="I23" i="140"/>
  <c r="I15" i="139"/>
  <c r="I17" i="138"/>
  <c r="I22" i="121"/>
  <c r="I11" i="121"/>
  <c r="I22" i="119"/>
  <c r="I23" i="52"/>
  <c r="I20" i="115"/>
  <c r="I24" i="97"/>
  <c r="I19" i="71"/>
  <c r="I15" i="71"/>
  <c r="I15" i="176"/>
  <c r="I11" i="176"/>
  <c r="I18" i="175"/>
  <c r="I14" i="175"/>
  <c r="I23" i="174"/>
  <c r="I24" i="169"/>
  <c r="I18" i="58"/>
  <c r="I14" i="58"/>
  <c r="I15" i="166"/>
  <c r="I10" i="57"/>
  <c r="I23" i="153"/>
  <c r="I15" i="152"/>
  <c r="I16" i="150"/>
  <c r="G18" i="71"/>
  <c r="G13" i="161"/>
  <c r="G22" i="94"/>
  <c r="G22" i="156"/>
  <c r="G23" i="90"/>
  <c r="G18" i="111"/>
  <c r="G20" i="83"/>
  <c r="G23" i="162"/>
  <c r="I26" i="148"/>
  <c r="G10" i="150"/>
  <c r="G12" i="168"/>
  <c r="G10" i="168"/>
  <c r="G15" i="170"/>
  <c r="G12" i="173"/>
  <c r="G9" i="127"/>
  <c r="G21" i="71"/>
  <c r="I26" i="94"/>
  <c r="G22" i="71"/>
  <c r="G17" i="149"/>
  <c r="G21" i="111"/>
  <c r="G23" i="160"/>
  <c r="G18" i="89"/>
  <c r="G13" i="121"/>
  <c r="G21" i="163"/>
  <c r="G22" i="163"/>
  <c r="G13" i="163"/>
  <c r="G19" i="163"/>
  <c r="G18" i="163"/>
  <c r="G12" i="163"/>
  <c r="G10" i="163"/>
  <c r="G22" i="166"/>
  <c r="G9" i="166"/>
  <c r="G21" i="179"/>
  <c r="G17" i="65"/>
  <c r="G13" i="65"/>
  <c r="G15" i="65"/>
  <c r="G23" i="65"/>
  <c r="G18" i="65"/>
  <c r="I26" i="65"/>
  <c r="G22" i="65"/>
  <c r="G12" i="65"/>
  <c r="G14" i="127"/>
  <c r="G17" i="127"/>
  <c r="G23" i="71"/>
  <c r="G12" i="94"/>
  <c r="G19" i="149"/>
  <c r="G17" i="111"/>
  <c r="G21" i="82"/>
  <c r="G16" i="150"/>
  <c r="G21" i="150"/>
  <c r="G12" i="141"/>
  <c r="G10" i="141"/>
  <c r="G9" i="141"/>
  <c r="G24" i="163"/>
  <c r="I26" i="166"/>
  <c r="G10" i="173"/>
  <c r="G9" i="173"/>
  <c r="G12" i="69"/>
  <c r="G23" i="111"/>
  <c r="G15" i="71"/>
  <c r="G20" i="94"/>
  <c r="G15" i="81"/>
  <c r="G24" i="149"/>
  <c r="G12" i="111"/>
  <c r="G18" i="150"/>
  <c r="G17" i="153"/>
  <c r="G19" i="153"/>
  <c r="I26" i="83"/>
  <c r="G17" i="83"/>
  <c r="G13" i="112"/>
  <c r="G26" i="112"/>
  <c r="G12" i="103"/>
  <c r="G24" i="103"/>
  <c r="G14" i="139"/>
  <c r="G19" i="166"/>
  <c r="G20" i="87"/>
  <c r="G19" i="87"/>
  <c r="G22" i="87"/>
  <c r="G12" i="71"/>
  <c r="G26" i="81"/>
  <c r="G21" i="149"/>
  <c r="G23" i="58"/>
  <c r="G12" i="149"/>
  <c r="G19" i="75"/>
  <c r="G13" i="75"/>
  <c r="G26" i="86"/>
  <c r="G13" i="86"/>
  <c r="G14" i="101"/>
  <c r="G16" i="101"/>
  <c r="G20" i="93"/>
  <c r="G13" i="93"/>
  <c r="G10" i="116"/>
  <c r="G22" i="116"/>
  <c r="G22" i="128"/>
  <c r="G14" i="128"/>
  <c r="F26" i="147"/>
  <c r="G18" i="147" s="1"/>
  <c r="G22" i="161"/>
  <c r="G24" i="161"/>
  <c r="G11" i="164"/>
  <c r="G17" i="164"/>
  <c r="G13" i="164"/>
  <c r="G26" i="164"/>
  <c r="G12" i="164"/>
  <c r="G11" i="159"/>
  <c r="G18" i="159"/>
  <c r="G22" i="159"/>
  <c r="G24" i="159"/>
  <c r="G10" i="165"/>
  <c r="G21" i="165"/>
  <c r="G17" i="82"/>
  <c r="G26" i="82"/>
  <c r="G19" i="94"/>
  <c r="G18" i="94"/>
  <c r="G16" i="111"/>
  <c r="G22" i="111"/>
  <c r="G18" i="133"/>
  <c r="G13" i="57"/>
  <c r="G10" i="57"/>
  <c r="G9" i="57"/>
  <c r="G24" i="57"/>
  <c r="G14" i="57"/>
  <c r="G21" i="57"/>
  <c r="G26" i="57"/>
  <c r="G9" i="94"/>
  <c r="G12" i="81"/>
  <c r="G14" i="111"/>
  <c r="G22" i="150"/>
  <c r="G17" i="131"/>
  <c r="G20" i="131"/>
  <c r="G10" i="131"/>
  <c r="G19" i="55"/>
  <c r="G16" i="55"/>
  <c r="G16" i="57"/>
  <c r="G15" i="163"/>
  <c r="G19" i="119"/>
  <c r="G21" i="169"/>
  <c r="G9" i="181"/>
  <c r="G14" i="181"/>
  <c r="G13" i="84"/>
  <c r="G10" i="84"/>
  <c r="G20" i="84"/>
  <c r="I24" i="147"/>
  <c r="I26" i="150"/>
  <c r="G17" i="114"/>
  <c r="G9" i="84"/>
  <c r="G13" i="60"/>
  <c r="G15" i="84"/>
  <c r="G18" i="64"/>
  <c r="G18" i="181"/>
  <c r="I10" i="146"/>
  <c r="I18" i="145"/>
  <c r="G11" i="60"/>
  <c r="G23" i="155"/>
  <c r="G14" i="80"/>
  <c r="G26" i="92"/>
  <c r="G26" i="181"/>
  <c r="G24" i="97"/>
  <c r="G20" i="64"/>
  <c r="G26" i="177"/>
  <c r="G16" i="114"/>
  <c r="G18" i="114"/>
  <c r="G18" i="135"/>
  <c r="G23" i="135"/>
  <c r="G19" i="169"/>
  <c r="G11" i="169"/>
  <c r="G20" i="61"/>
  <c r="G14" i="61"/>
  <c r="G9" i="61"/>
  <c r="H26" i="104"/>
  <c r="I26" i="104" s="1"/>
  <c r="I26" i="165"/>
  <c r="G22" i="73"/>
  <c r="G12" i="123"/>
  <c r="F26" i="130"/>
  <c r="G20" i="130"/>
  <c r="F26" i="136"/>
  <c r="I26" i="136"/>
  <c r="I16" i="141"/>
  <c r="I22" i="55"/>
  <c r="I14" i="55"/>
  <c r="I21" i="137"/>
  <c r="I17" i="137"/>
  <c r="I17" i="134"/>
  <c r="I18" i="132"/>
  <c r="I14" i="132"/>
  <c r="I18" i="118"/>
  <c r="I24" i="113"/>
  <c r="I9" i="109"/>
  <c r="I15" i="108"/>
  <c r="I10" i="51"/>
  <c r="I21" i="104"/>
  <c r="I17" i="104"/>
  <c r="I22" i="103"/>
  <c r="I9" i="101"/>
  <c r="I22" i="100"/>
  <c r="I19" i="97"/>
  <c r="I15" i="97"/>
  <c r="I16" i="95"/>
  <c r="I21" i="93"/>
  <c r="I9" i="92"/>
  <c r="I12" i="89"/>
  <c r="I18" i="82"/>
  <c r="I14" i="82"/>
  <c r="I22" i="80"/>
  <c r="I21" i="75"/>
  <c r="I19" i="68"/>
  <c r="I15" i="68"/>
  <c r="I22" i="184"/>
  <c r="I18" i="183"/>
  <c r="I10" i="183"/>
  <c r="I23" i="182"/>
  <c r="I19" i="181"/>
  <c r="I24" i="180"/>
  <c r="I17" i="177"/>
  <c r="I10" i="177"/>
  <c r="I16" i="176"/>
  <c r="I12" i="176"/>
  <c r="I9" i="176"/>
  <c r="I13" i="173"/>
  <c r="I23" i="167"/>
  <c r="I24" i="162"/>
  <c r="I21" i="159"/>
  <c r="I17" i="159"/>
  <c r="I20" i="158"/>
  <c r="I11" i="57"/>
  <c r="I13" i="156"/>
  <c r="I9" i="155"/>
  <c r="I19" i="154"/>
  <c r="I15" i="154"/>
  <c r="I18" i="153"/>
  <c r="I10" i="151"/>
  <c r="I18" i="150"/>
  <c r="I14" i="135"/>
  <c r="I19" i="133"/>
  <c r="I15" i="133"/>
  <c r="I16" i="131"/>
  <c r="I19" i="130"/>
  <c r="I15" i="130"/>
  <c r="I23" i="126"/>
  <c r="I13" i="123"/>
  <c r="I10" i="122"/>
  <c r="I19" i="119"/>
  <c r="I24" i="118"/>
  <c r="I12" i="52"/>
  <c r="I19" i="117"/>
  <c r="I11" i="117"/>
  <c r="I16" i="112"/>
  <c r="I12" i="112"/>
  <c r="I20" i="109"/>
  <c r="I12" i="109"/>
  <c r="I17" i="51"/>
  <c r="I22" i="107"/>
  <c r="I14" i="105"/>
  <c r="I23" i="104"/>
  <c r="I19" i="103"/>
  <c r="I20" i="101"/>
  <c r="I15" i="100"/>
  <c r="I24" i="99"/>
  <c r="I20" i="98"/>
  <c r="I19" i="95"/>
  <c r="I14" i="94"/>
  <c r="I10" i="94"/>
  <c r="I9" i="93"/>
  <c r="I19" i="92"/>
  <c r="I15" i="92"/>
  <c r="I21" i="90"/>
  <c r="I21" i="87"/>
  <c r="I15" i="83"/>
  <c r="I11" i="80"/>
  <c r="I16" i="69"/>
  <c r="I12" i="69"/>
  <c r="I23" i="67"/>
  <c r="I21" i="186"/>
  <c r="I20" i="185"/>
  <c r="I19" i="184"/>
  <c r="I12" i="182"/>
  <c r="I23" i="179"/>
  <c r="I19" i="172"/>
  <c r="I18" i="171"/>
  <c r="I23" i="170"/>
  <c r="I20" i="167"/>
  <c r="I16" i="167"/>
  <c r="I9" i="162"/>
  <c r="I18" i="57"/>
  <c r="I11" i="154"/>
  <c r="I22" i="147"/>
  <c r="I20" i="147"/>
  <c r="I13" i="145"/>
  <c r="I22" i="144"/>
  <c r="I23" i="142"/>
  <c r="I17" i="55"/>
  <c r="I20" i="137"/>
  <c r="I16" i="137"/>
  <c r="I21" i="135"/>
  <c r="I23" i="129"/>
  <c r="I13" i="129"/>
  <c r="I10" i="129"/>
  <c r="I15" i="169"/>
  <c r="I16" i="159"/>
  <c r="I14" i="57"/>
  <c r="I20" i="156"/>
  <c r="I22" i="155"/>
  <c r="I17" i="153"/>
  <c r="I12" i="152"/>
  <c r="I17" i="124"/>
  <c r="I13" i="124"/>
  <c r="I20" i="123"/>
  <c r="I18" i="111"/>
  <c r="I14" i="111"/>
  <c r="I23" i="110"/>
  <c r="I16" i="110"/>
  <c r="I12" i="110"/>
  <c r="I24" i="108"/>
  <c r="I20" i="51"/>
  <c r="I17" i="105"/>
  <c r="I13" i="105"/>
  <c r="I24" i="100"/>
  <c r="I14" i="100"/>
  <c r="I9" i="99"/>
  <c r="I20" i="35"/>
  <c r="I21" i="94"/>
  <c r="I22" i="93"/>
  <c r="I16" i="90"/>
  <c r="I16" i="87"/>
  <c r="I21" i="85"/>
  <c r="I17" i="85"/>
  <c r="I14" i="83"/>
  <c r="I23" i="82"/>
  <c r="I13" i="79"/>
  <c r="I14" i="77"/>
  <c r="I13" i="76"/>
  <c r="I18" i="74"/>
  <c r="I10" i="74"/>
  <c r="I23" i="70"/>
  <c r="I16" i="70"/>
  <c r="I15" i="69"/>
  <c r="I24" i="68"/>
  <c r="I17" i="65"/>
  <c r="I13" i="65"/>
  <c r="I9" i="65"/>
  <c r="I15" i="61"/>
  <c r="I20" i="186"/>
  <c r="I16" i="186"/>
  <c r="I24" i="181"/>
  <c r="I17" i="181"/>
  <c r="I13" i="180"/>
  <c r="I18" i="178"/>
  <c r="I14" i="178"/>
  <c r="I22" i="161"/>
  <c r="I11" i="173"/>
  <c r="I24" i="172"/>
  <c r="I22" i="167"/>
  <c r="I12" i="165"/>
  <c r="I21" i="163"/>
  <c r="I13" i="163"/>
  <c r="I13" i="57"/>
  <c r="I13" i="157"/>
  <c r="F26" i="138"/>
  <c r="I26" i="138"/>
  <c r="H26" i="147"/>
  <c r="I21" i="146"/>
  <c r="I18" i="144"/>
  <c r="I23" i="143"/>
  <c r="I11" i="142"/>
  <c r="I24" i="141"/>
  <c r="I21" i="141"/>
  <c r="I13" i="141"/>
  <c r="I16" i="55"/>
  <c r="I12" i="55"/>
  <c r="I19" i="135"/>
  <c r="I16" i="135"/>
  <c r="I17" i="133"/>
  <c r="I13" i="130"/>
  <c r="I22" i="129"/>
  <c r="H26" i="125"/>
  <c r="I26" i="125" s="1"/>
  <c r="I16" i="124"/>
  <c r="I12" i="124"/>
  <c r="I14" i="120"/>
  <c r="I23" i="114"/>
  <c r="I20" i="114"/>
  <c r="I12" i="114"/>
  <c r="I9" i="114"/>
  <c r="I14" i="109"/>
  <c r="I15" i="51"/>
  <c r="I17" i="107"/>
  <c r="I13" i="103"/>
  <c r="I18" i="101"/>
  <c r="I14" i="101"/>
  <c r="I17" i="100"/>
  <c r="I13" i="100"/>
  <c r="I22" i="99"/>
  <c r="I15" i="99"/>
  <c r="I18" i="98"/>
  <c r="I10" i="98"/>
  <c r="I23" i="97"/>
  <c r="I9" i="97"/>
  <c r="I15" i="35"/>
  <c r="I24" i="95"/>
  <c r="I20" i="94"/>
  <c r="I23" i="91"/>
  <c r="I9" i="91"/>
  <c r="I24" i="89"/>
  <c r="I19" i="87"/>
  <c r="I15" i="87"/>
  <c r="I12" i="85"/>
  <c r="I17" i="80"/>
  <c r="I17" i="77"/>
  <c r="I17" i="63"/>
  <c r="I13" i="63"/>
  <c r="I22" i="179"/>
  <c r="I12" i="177"/>
  <c r="I23" i="175"/>
  <c r="I13" i="166"/>
  <c r="I19" i="162"/>
  <c r="I18" i="155"/>
  <c r="I14" i="155"/>
  <c r="I10" i="135"/>
  <c r="I20" i="133"/>
  <c r="I12" i="125"/>
  <c r="I21" i="52"/>
  <c r="I17" i="52"/>
  <c r="I13" i="52"/>
  <c r="I20" i="117"/>
  <c r="I16" i="103"/>
  <c r="I12" i="83"/>
  <c r="I23" i="66"/>
  <c r="I16" i="166"/>
  <c r="I18" i="162"/>
  <c r="G23" i="128"/>
  <c r="G12" i="121"/>
  <c r="G15" i="90"/>
  <c r="G18" i="75"/>
  <c r="G15" i="86"/>
  <c r="G20" i="86"/>
  <c r="G23" i="148"/>
  <c r="G26" i="148"/>
  <c r="G15" i="162"/>
  <c r="G22" i="162"/>
  <c r="G13" i="162"/>
  <c r="G26" i="175"/>
  <c r="G20" i="175"/>
  <c r="G13" i="122"/>
  <c r="G17" i="147"/>
  <c r="G21" i="58"/>
  <c r="G22" i="58"/>
  <c r="G9" i="58"/>
  <c r="G26" i="186"/>
  <c r="I26" i="186"/>
  <c r="G13" i="185"/>
  <c r="G10" i="185"/>
  <c r="G17" i="185"/>
  <c r="G9" i="185"/>
  <c r="G19" i="185"/>
  <c r="G16" i="85"/>
  <c r="G24" i="85"/>
  <c r="G19" i="85"/>
  <c r="G24" i="83"/>
  <c r="G18" i="83"/>
  <c r="G19" i="83"/>
  <c r="G16" i="133"/>
  <c r="G20" i="133"/>
  <c r="G9" i="128"/>
  <c r="G22" i="139"/>
  <c r="G24" i="157"/>
  <c r="G26" i="157"/>
  <c r="G16" i="168"/>
  <c r="G26" i="168"/>
  <c r="G20" i="168"/>
  <c r="G13" i="101"/>
  <c r="I26" i="101"/>
  <c r="G26" i="101"/>
  <c r="G20" i="152"/>
  <c r="G18" i="152"/>
  <c r="G26" i="152"/>
  <c r="G13" i="152"/>
  <c r="G24" i="152"/>
  <c r="G11" i="152"/>
  <c r="G23" i="152"/>
  <c r="G24" i="151"/>
  <c r="G23" i="151"/>
  <c r="G12" i="151"/>
  <c r="G13" i="151"/>
  <c r="G21" i="170"/>
  <c r="G26" i="170"/>
  <c r="G13" i="170"/>
  <c r="G13" i="182"/>
  <c r="G17" i="182"/>
  <c r="G16" i="182"/>
  <c r="G24" i="182"/>
  <c r="G9" i="182"/>
  <c r="G23" i="182"/>
  <c r="G14" i="81"/>
  <c r="G16" i="81"/>
  <c r="I26" i="81"/>
  <c r="G17" i="75"/>
  <c r="G14" i="121"/>
  <c r="G19" i="121"/>
  <c r="G22" i="115"/>
  <c r="G14" i="115"/>
  <c r="G10" i="58"/>
  <c r="G15" i="93"/>
  <c r="G23" i="93"/>
  <c r="G13" i="58"/>
  <c r="G13" i="153"/>
  <c r="G24" i="153"/>
  <c r="G10" i="153"/>
  <c r="G22" i="153"/>
  <c r="G14" i="153"/>
  <c r="G9" i="186"/>
  <c r="G18" i="168"/>
  <c r="G23" i="75"/>
  <c r="G15" i="75"/>
  <c r="G20" i="75"/>
  <c r="G16" i="75"/>
  <c r="G11" i="90"/>
  <c r="G19" i="90"/>
  <c r="G24" i="90"/>
  <c r="G20" i="90"/>
  <c r="G23" i="116"/>
  <c r="G18" i="116"/>
  <c r="I26" i="116"/>
  <c r="G17" i="116"/>
  <c r="G24" i="116"/>
  <c r="G12" i="167"/>
  <c r="G24" i="167"/>
  <c r="G26" i="167"/>
  <c r="G17" i="80"/>
  <c r="G19" i="80"/>
  <c r="G15" i="72"/>
  <c r="G9" i="103"/>
  <c r="G17" i="141"/>
  <c r="G16" i="161"/>
  <c r="G9" i="149"/>
  <c r="G17" i="109"/>
  <c r="G12" i="174"/>
  <c r="G23" i="104"/>
  <c r="G22" i="104"/>
  <c r="G23" i="147"/>
  <c r="G13" i="131"/>
  <c r="G14" i="103"/>
  <c r="G20" i="82"/>
  <c r="G16" i="173"/>
  <c r="G17" i="179"/>
  <c r="F26" i="140"/>
  <c r="G23" i="140" s="1"/>
  <c r="G15" i="80"/>
  <c r="G17" i="68"/>
  <c r="G20" i="68"/>
  <c r="G20" i="169"/>
  <c r="G10" i="117"/>
  <c r="G18" i="68"/>
  <c r="G18" i="155"/>
  <c r="G19" i="97"/>
  <c r="G16" i="166"/>
  <c r="G26" i="87"/>
  <c r="G17" i="87"/>
  <c r="G21" i="87"/>
  <c r="I20" i="146"/>
  <c r="I12" i="146"/>
  <c r="G16" i="155"/>
  <c r="G14" i="108"/>
  <c r="G24" i="108"/>
  <c r="G14" i="165"/>
  <c r="G20" i="155"/>
  <c r="G14" i="155"/>
  <c r="G22" i="35"/>
  <c r="G12" i="166"/>
  <c r="G15" i="161"/>
  <c r="G12" i="161"/>
  <c r="G26" i="104"/>
  <c r="I26" i="168"/>
  <c r="G23" i="74"/>
  <c r="G12" i="127"/>
  <c r="G12" i="97"/>
  <c r="G17" i="102"/>
  <c r="G19" i="167"/>
  <c r="G12" i="165"/>
  <c r="G13" i="167"/>
  <c r="G15" i="119"/>
  <c r="G20" i="114"/>
  <c r="G24" i="80"/>
  <c r="G24" i="169"/>
  <c r="G13" i="70"/>
  <c r="G17" i="70"/>
  <c r="G24" i="112"/>
  <c r="G23" i="112"/>
  <c r="G15" i="172"/>
  <c r="G18" i="69"/>
  <c r="G23" i="80"/>
  <c r="G17" i="69"/>
  <c r="G24" i="166"/>
  <c r="G13" i="166"/>
  <c r="G10" i="65"/>
  <c r="G16" i="65"/>
  <c r="G19" i="65"/>
  <c r="G10" i="119"/>
  <c r="G21" i="135"/>
  <c r="G15" i="135"/>
  <c r="G14" i="136"/>
  <c r="G13" i="77"/>
  <c r="G12" i="77"/>
  <c r="G20" i="35"/>
  <c r="G15" i="35"/>
  <c r="G21" i="35"/>
  <c r="G18" i="123"/>
  <c r="G17" i="155"/>
  <c r="G26" i="123"/>
  <c r="G26" i="35"/>
  <c r="G13" i="69"/>
  <c r="G17" i="159"/>
  <c r="G13" i="159"/>
  <c r="G14" i="159"/>
  <c r="G19" i="165"/>
  <c r="G22" i="165"/>
  <c r="G10" i="167"/>
  <c r="G23" i="173"/>
  <c r="G21" i="173"/>
  <c r="G15" i="68"/>
  <c r="G21" i="68"/>
  <c r="G13" i="155"/>
  <c r="G24" i="155"/>
  <c r="G22" i="155"/>
  <c r="G9" i="155"/>
  <c r="I24" i="144"/>
  <c r="I20" i="143"/>
  <c r="I16" i="143"/>
  <c r="I26" i="57"/>
  <c r="G22" i="110"/>
  <c r="G20" i="110"/>
  <c r="G13" i="88"/>
  <c r="G24" i="60"/>
  <c r="G20" i="181"/>
  <c r="G23" i="57"/>
  <c r="I16" i="147"/>
  <c r="I12" i="147"/>
  <c r="I17" i="145"/>
  <c r="I22" i="143"/>
  <c r="I18" i="143"/>
  <c r="I20" i="141"/>
  <c r="I10" i="141"/>
  <c r="I9" i="141"/>
  <c r="I19" i="140"/>
  <c r="I11" i="140"/>
  <c r="I24" i="139"/>
  <c r="I21" i="139"/>
  <c r="I13" i="139"/>
  <c r="I20" i="138"/>
  <c r="I16" i="138"/>
  <c r="I20" i="55"/>
  <c r="I13" i="55"/>
  <c r="I15" i="137"/>
  <c r="I15" i="147"/>
  <c r="I11" i="144"/>
  <c r="G11" i="137"/>
  <c r="I22" i="145"/>
  <c r="I15" i="145"/>
  <c r="I17" i="143"/>
  <c r="I13" i="143"/>
  <c r="I22" i="139"/>
  <c r="I19" i="55"/>
  <c r="I14" i="137"/>
  <c r="I9" i="140"/>
  <c r="H26" i="123"/>
  <c r="I21" i="144"/>
  <c r="I17" i="144"/>
  <c r="I13" i="144"/>
  <c r="I23" i="141"/>
  <c r="I17" i="141"/>
  <c r="I20" i="140"/>
  <c r="I21" i="138"/>
  <c r="I23" i="137"/>
  <c r="I12" i="137"/>
  <c r="I24" i="145"/>
  <c r="I15" i="143"/>
  <c r="I11" i="143"/>
  <c r="I9" i="137"/>
  <c r="I10" i="136"/>
  <c r="I24" i="135"/>
  <c r="I15" i="135"/>
  <c r="I10" i="132"/>
  <c r="I13" i="89"/>
  <c r="F26" i="62"/>
  <c r="G9" i="62" s="1"/>
  <c r="I12" i="133"/>
  <c r="I16" i="128"/>
  <c r="I10" i="126"/>
  <c r="I16" i="125"/>
  <c r="I19" i="123"/>
  <c r="I15" i="123"/>
  <c r="I24" i="122"/>
  <c r="I20" i="121"/>
  <c r="I16" i="121"/>
  <c r="I12" i="121"/>
  <c r="I20" i="118"/>
  <c r="I15" i="52"/>
  <c r="I12" i="115"/>
  <c r="I14" i="112"/>
  <c r="I19" i="109"/>
  <c r="I15" i="109"/>
  <c r="I14" i="108"/>
  <c r="I10" i="108"/>
  <c r="I24" i="51"/>
  <c r="I23" i="107"/>
  <c r="I13" i="107"/>
  <c r="I11" i="104"/>
  <c r="I24" i="103"/>
  <c r="I18" i="103"/>
  <c r="I15" i="101"/>
  <c r="I19" i="100"/>
  <c r="I11" i="99"/>
  <c r="I14" i="98"/>
  <c r="I17" i="97"/>
  <c r="I9" i="35"/>
  <c r="I13" i="93"/>
  <c r="I20" i="92"/>
  <c r="I18" i="90"/>
  <c r="I21" i="89"/>
  <c r="I17" i="89"/>
  <c r="I20" i="87"/>
  <c r="I14" i="85"/>
  <c r="I23" i="77"/>
  <c r="I20" i="77"/>
  <c r="I16" i="77"/>
  <c r="I12" i="76"/>
  <c r="I21" i="71"/>
  <c r="I12" i="65"/>
  <c r="I19" i="64"/>
  <c r="I11" i="64"/>
  <c r="I20" i="62"/>
  <c r="I16" i="62"/>
  <c r="I21" i="60"/>
  <c r="I15" i="181"/>
  <c r="I11" i="181"/>
  <c r="I18" i="179"/>
  <c r="I14" i="179"/>
  <c r="I21" i="178"/>
  <c r="I16" i="59"/>
  <c r="I22" i="177"/>
  <c r="I19" i="177"/>
  <c r="I20" i="173"/>
  <c r="I20" i="172"/>
  <c r="I11" i="169"/>
  <c r="I24" i="168"/>
  <c r="I11" i="168"/>
  <c r="I9" i="58"/>
  <c r="I10" i="166"/>
  <c r="I23" i="164"/>
  <c r="I9" i="164"/>
  <c r="I14" i="161"/>
  <c r="I16" i="153"/>
  <c r="I18" i="151"/>
  <c r="I14" i="151"/>
  <c r="I23" i="150"/>
  <c r="I19" i="148"/>
  <c r="I15" i="148"/>
  <c r="I17" i="131"/>
  <c r="I14" i="131"/>
  <c r="I20" i="129"/>
  <c r="I24" i="127"/>
  <c r="I14" i="127"/>
  <c r="I17" i="126"/>
  <c r="I22" i="124"/>
  <c r="I15" i="124"/>
  <c r="I21" i="122"/>
  <c r="I13" i="122"/>
  <c r="I9" i="119"/>
  <c r="I20" i="116"/>
  <c r="I13" i="116"/>
  <c r="I9" i="116"/>
  <c r="I15" i="114"/>
  <c r="I24" i="112"/>
  <c r="I13" i="108"/>
  <c r="I23" i="51"/>
  <c r="I16" i="107"/>
  <c r="I17" i="103"/>
  <c r="I18" i="100"/>
  <c r="I24" i="85"/>
  <c r="I19" i="81"/>
  <c r="I24" i="80"/>
  <c r="I24" i="79"/>
  <c r="I21" i="79"/>
  <c r="I13" i="78"/>
  <c r="I14" i="75"/>
  <c r="I20" i="67"/>
  <c r="I16" i="66"/>
  <c r="I22" i="65"/>
  <c r="I9" i="63"/>
  <c r="I23" i="60"/>
  <c r="I20" i="174"/>
  <c r="I16" i="174"/>
  <c r="I12" i="174"/>
  <c r="I9" i="174"/>
  <c r="I22" i="173"/>
  <c r="I15" i="170"/>
  <c r="I17" i="168"/>
  <c r="I13" i="168"/>
  <c r="I16" i="58"/>
  <c r="I12" i="58"/>
  <c r="I18" i="166"/>
  <c r="I12" i="166"/>
  <c r="I20" i="164"/>
  <c r="I16" i="164"/>
  <c r="I16" i="160"/>
  <c r="I11" i="159"/>
  <c r="I24" i="158"/>
  <c r="I13" i="155"/>
  <c r="I18" i="152"/>
  <c r="I11" i="152"/>
  <c r="I16" i="51"/>
  <c r="I12" i="51"/>
  <c r="I16" i="94"/>
  <c r="I12" i="94"/>
  <c r="I18" i="81"/>
  <c r="I16" i="78"/>
  <c r="I12" i="78"/>
  <c r="I17" i="69"/>
  <c r="I17" i="184"/>
  <c r="I13" i="184"/>
  <c r="I9" i="184"/>
  <c r="I23" i="56"/>
  <c r="I21" i="132"/>
  <c r="I9" i="130"/>
  <c r="I24" i="53"/>
  <c r="I14" i="53"/>
  <c r="I10" i="53"/>
  <c r="I13" i="127"/>
  <c r="I20" i="126"/>
  <c r="I12" i="126"/>
  <c r="I10" i="125"/>
  <c r="I24" i="124"/>
  <c r="I22" i="122"/>
  <c r="I20" i="122"/>
  <c r="I12" i="122"/>
  <c r="I18" i="121"/>
  <c r="I21" i="120"/>
  <c r="I15" i="119"/>
  <c r="I11" i="119"/>
  <c r="I23" i="117"/>
  <c r="I13" i="117"/>
  <c r="I12" i="116"/>
  <c r="I14" i="115"/>
  <c r="I18" i="113"/>
  <c r="I22" i="111"/>
  <c r="I12" i="111"/>
  <c r="I21" i="109"/>
  <c r="H26" i="51"/>
  <c r="I10" i="99"/>
  <c r="I19" i="35"/>
  <c r="I11" i="93"/>
  <c r="I10" i="67"/>
  <c r="I11" i="172"/>
  <c r="I14" i="170"/>
  <c r="I16" i="168"/>
  <c r="I17" i="166"/>
  <c r="I11" i="166"/>
  <c r="I20" i="165"/>
  <c r="I9" i="165"/>
  <c r="I19" i="164"/>
  <c r="I17" i="162"/>
  <c r="I13" i="162"/>
  <c r="I20" i="161"/>
  <c r="I9" i="161"/>
  <c r="I15" i="160"/>
  <c r="I12" i="57"/>
  <c r="I19" i="155"/>
  <c r="I11" i="150"/>
  <c r="I22" i="130"/>
  <c r="I18" i="129"/>
  <c r="I14" i="128"/>
  <c r="I17" i="53"/>
  <c r="I20" i="127"/>
  <c r="I15" i="126"/>
  <c r="I18" i="125"/>
  <c r="I16" i="120"/>
  <c r="I14" i="114"/>
  <c r="I17" i="113"/>
  <c r="I9" i="112"/>
  <c r="I15" i="111"/>
  <c r="I11" i="111"/>
  <c r="I14" i="110"/>
  <c r="I13" i="109"/>
  <c r="I20" i="108"/>
  <c r="I19" i="51"/>
  <c r="I20" i="103"/>
  <c r="I18" i="102"/>
  <c r="I21" i="101"/>
  <c r="I13" i="99"/>
  <c r="I23" i="98"/>
  <c r="I22" i="97"/>
  <c r="I17" i="95"/>
  <c r="I15" i="93"/>
  <c r="I24" i="91"/>
  <c r="I10" i="91"/>
  <c r="I20" i="90"/>
  <c r="I15" i="88"/>
  <c r="I11" i="88"/>
  <c r="I24" i="87"/>
  <c r="I14" i="81"/>
  <c r="I12" i="79"/>
  <c r="I22" i="78"/>
  <c r="I15" i="78"/>
  <c r="I14" i="76"/>
  <c r="I23" i="75"/>
  <c r="I13" i="75"/>
  <c r="I14" i="73"/>
  <c r="I10" i="73"/>
  <c r="I11" i="68"/>
  <c r="I11" i="67"/>
  <c r="I17" i="64"/>
  <c r="I13" i="64"/>
  <c r="I11" i="63"/>
  <c r="I10" i="62"/>
  <c r="I23" i="61"/>
  <c r="I12" i="61"/>
  <c r="I9" i="61"/>
  <c r="I19" i="60"/>
  <c r="I15" i="60"/>
  <c r="I13" i="185"/>
  <c r="I13" i="181"/>
  <c r="I17" i="180"/>
  <c r="I16" i="179"/>
  <c r="I9" i="179"/>
  <c r="I24" i="177"/>
  <c r="I10" i="174"/>
  <c r="I13" i="133"/>
  <c r="I16" i="53"/>
  <c r="I21" i="121"/>
  <c r="I22" i="52"/>
  <c r="I9" i="52"/>
  <c r="I10" i="115"/>
  <c r="I13" i="114"/>
  <c r="I16" i="101"/>
  <c r="I17" i="87"/>
  <c r="I22" i="75"/>
  <c r="I13" i="73"/>
  <c r="I14" i="60"/>
  <c r="I14" i="173"/>
  <c r="I14" i="172"/>
  <c r="I20" i="169"/>
  <c r="I19" i="168"/>
  <c r="I10" i="58"/>
  <c r="I13" i="167"/>
  <c r="I20" i="166"/>
  <c r="I19" i="165"/>
  <c r="I18" i="164"/>
  <c r="I12" i="162"/>
  <c r="I14" i="160"/>
  <c r="I22" i="57"/>
  <c r="I11" i="155"/>
  <c r="I23" i="152"/>
  <c r="I24" i="149"/>
  <c r="I10" i="149"/>
  <c r="I19" i="52"/>
  <c r="I20" i="113"/>
  <c r="I22" i="112"/>
  <c r="H26" i="111"/>
  <c r="I26" i="111"/>
  <c r="I9" i="110"/>
  <c r="I17" i="102"/>
  <c r="I20" i="86"/>
  <c r="I19" i="80"/>
  <c r="I11" i="69"/>
  <c r="I21" i="67"/>
  <c r="I21" i="66"/>
  <c r="I10" i="184"/>
  <c r="I16" i="182"/>
  <c r="I19" i="179"/>
  <c r="G21" i="72"/>
  <c r="G26" i="71"/>
  <c r="G19" i="137"/>
  <c r="G10" i="74"/>
  <c r="G24" i="70"/>
  <c r="G13" i="81"/>
  <c r="G26" i="171"/>
  <c r="G14" i="93"/>
  <c r="G9" i="72"/>
  <c r="G19" i="72"/>
  <c r="G21" i="81"/>
  <c r="G20" i="71"/>
  <c r="G15" i="103"/>
  <c r="G20" i="103"/>
  <c r="G21" i="137"/>
  <c r="G12" i="137"/>
  <c r="G20" i="74"/>
  <c r="G20" i="81"/>
  <c r="G12" i="171"/>
  <c r="G15" i="171"/>
  <c r="G16" i="149"/>
  <c r="G14" i="157"/>
  <c r="G23" i="157"/>
  <c r="G17" i="93"/>
  <c r="G11" i="185"/>
  <c r="G10" i="86"/>
  <c r="I26" i="162"/>
  <c r="G20" i="162"/>
  <c r="G20" i="63"/>
  <c r="G19" i="175"/>
  <c r="G19" i="186"/>
  <c r="G24" i="186"/>
  <c r="G9" i="86"/>
  <c r="G14" i="144"/>
  <c r="G20" i="125"/>
  <c r="G18" i="156"/>
  <c r="G26" i="67"/>
  <c r="G22" i="56"/>
  <c r="G12" i="56"/>
  <c r="G22" i="151"/>
  <c r="G20" i="151"/>
  <c r="G11" i="58"/>
  <c r="G15" i="58"/>
  <c r="G17" i="58"/>
  <c r="G14" i="58"/>
  <c r="G18" i="58"/>
  <c r="G16" i="58"/>
  <c r="G26" i="58"/>
  <c r="G13" i="74"/>
  <c r="I26" i="149"/>
  <c r="G26" i="70"/>
  <c r="G16" i="70"/>
  <c r="G18" i="70"/>
  <c r="G21" i="70"/>
  <c r="G22" i="103"/>
  <c r="G16" i="137"/>
  <c r="G15" i="74"/>
  <c r="G24" i="81"/>
  <c r="G20" i="171"/>
  <c r="G15" i="149"/>
  <c r="G17" i="162"/>
  <c r="G17" i="72"/>
  <c r="I26" i="105"/>
  <c r="G17" i="103"/>
  <c r="G19" i="103"/>
  <c r="G18" i="137"/>
  <c r="G14" i="74"/>
  <c r="G17" i="81"/>
  <c r="G22" i="81"/>
  <c r="G10" i="171"/>
  <c r="G18" i="149"/>
  <c r="G26" i="93"/>
  <c r="G24" i="162"/>
  <c r="G15" i="125"/>
  <c r="G23" i="168"/>
  <c r="G13" i="168"/>
  <c r="G22" i="168"/>
  <c r="G19" i="168"/>
  <c r="G17" i="178"/>
  <c r="G12" i="82"/>
  <c r="G18" i="82"/>
  <c r="G23" i="82"/>
  <c r="G12" i="86"/>
  <c r="G21" i="86"/>
  <c r="G18" i="86"/>
  <c r="G19" i="115"/>
  <c r="G18" i="115"/>
  <c r="G26" i="115"/>
  <c r="G16" i="115"/>
  <c r="G14" i="156"/>
  <c r="G12" i="67"/>
  <c r="G11" i="67"/>
  <c r="G18" i="67"/>
  <c r="G14" i="67"/>
  <c r="G24" i="67"/>
  <c r="G12" i="186"/>
  <c r="G18" i="186"/>
  <c r="G13" i="186"/>
  <c r="G10" i="186"/>
  <c r="G14" i="63"/>
  <c r="G19" i="63"/>
  <c r="G24" i="63"/>
  <c r="G17" i="125"/>
  <c r="G9" i="125"/>
  <c r="G22" i="125"/>
  <c r="G12" i="125"/>
  <c r="G20" i="149"/>
  <c r="G13" i="171"/>
  <c r="G9" i="171"/>
  <c r="G23" i="171"/>
  <c r="G24" i="171"/>
  <c r="G17" i="71"/>
  <c r="G13" i="71"/>
  <c r="G9" i="71"/>
  <c r="G24" i="71"/>
  <c r="G18" i="93"/>
  <c r="G9" i="93"/>
  <c r="I26" i="93"/>
  <c r="G23" i="149"/>
  <c r="G16" i="162"/>
  <c r="G9" i="162"/>
  <c r="G24" i="156"/>
  <c r="G16" i="103"/>
  <c r="G26" i="162"/>
  <c r="G20" i="186"/>
  <c r="G17" i="186"/>
  <c r="G11" i="86"/>
  <c r="G17" i="115"/>
  <c r="G16" i="125"/>
  <c r="G19" i="82"/>
  <c r="G9" i="156"/>
  <c r="G20" i="67"/>
  <c r="G22" i="70"/>
  <c r="G17" i="157"/>
  <c r="G16" i="157"/>
  <c r="G15" i="175"/>
  <c r="G22" i="175"/>
  <c r="G9" i="175"/>
  <c r="G18" i="175"/>
  <c r="G17" i="74"/>
  <c r="G21" i="185"/>
  <c r="G26" i="185"/>
  <c r="G15" i="82"/>
  <c r="I18" i="142"/>
  <c r="I14" i="142"/>
  <c r="I23" i="133"/>
  <c r="G9" i="153"/>
  <c r="G17" i="52"/>
  <c r="I26" i="108"/>
  <c r="G18" i="108"/>
  <c r="G22" i="182"/>
  <c r="G16" i="83"/>
  <c r="G13" i="94"/>
  <c r="G23" i="177"/>
  <c r="G17" i="136"/>
  <c r="I26" i="55"/>
  <c r="G16" i="80"/>
  <c r="G16" i="77"/>
  <c r="G12" i="87"/>
  <c r="G9" i="87"/>
  <c r="G14" i="60"/>
  <c r="G9" i="60"/>
  <c r="G14" i="172"/>
  <c r="G15" i="152"/>
  <c r="G14" i="152"/>
  <c r="G19" i="135"/>
  <c r="G14" i="135"/>
  <c r="G21" i="88"/>
  <c r="G18" i="92"/>
  <c r="G23" i="77"/>
  <c r="G19" i="77"/>
  <c r="G24" i="181"/>
  <c r="G26" i="169"/>
  <c r="G12" i="80"/>
  <c r="G14" i="65"/>
  <c r="G9" i="80"/>
  <c r="G24" i="65"/>
  <c r="G18" i="57"/>
  <c r="G23" i="164"/>
  <c r="G24" i="164"/>
  <c r="G26" i="155"/>
  <c r="G12" i="155"/>
  <c r="G26" i="114"/>
  <c r="G12" i="35"/>
  <c r="G17" i="97"/>
  <c r="G15" i="64"/>
  <c r="G20" i="177"/>
  <c r="G18" i="166"/>
  <c r="G23" i="167"/>
  <c r="G16" i="159"/>
  <c r="G14" i="163"/>
  <c r="G23" i="166"/>
  <c r="G10" i="177"/>
  <c r="G23" i="114"/>
  <c r="I19" i="145"/>
  <c r="I11" i="141"/>
  <c r="I17" i="139"/>
  <c r="H26" i="139"/>
  <c r="I22" i="137"/>
  <c r="G16" i="90"/>
  <c r="G10" i="90"/>
  <c r="G10" i="92"/>
  <c r="G12" i="64"/>
  <c r="G12" i="60"/>
  <c r="G16" i="177"/>
  <c r="G12" i="172"/>
  <c r="G17" i="135"/>
  <c r="G12" i="135"/>
  <c r="G23" i="88"/>
  <c r="G23" i="64"/>
  <c r="G9" i="77"/>
  <c r="G23" i="181"/>
  <c r="G22" i="181"/>
  <c r="G16" i="97"/>
  <c r="G21" i="164"/>
  <c r="G22" i="164"/>
  <c r="G18" i="97"/>
  <c r="G14" i="92"/>
  <c r="G15" i="97"/>
  <c r="G21" i="77"/>
  <c r="G13" i="64"/>
  <c r="G21" i="177"/>
  <c r="G15" i="177"/>
  <c r="G24" i="172"/>
  <c r="G20" i="57"/>
  <c r="G16" i="163"/>
  <c r="G23" i="163"/>
  <c r="G14" i="169"/>
  <c r="G11" i="147"/>
  <c r="I24" i="146"/>
  <c r="I19" i="144"/>
  <c r="I15" i="144"/>
  <c r="I10" i="144"/>
  <c r="I24" i="143"/>
  <c r="I14" i="143"/>
  <c r="I21" i="142"/>
  <c r="I17" i="142"/>
  <c r="I14" i="141"/>
  <c r="I23" i="139"/>
  <c r="I9" i="55"/>
  <c r="G24" i="177"/>
  <c r="G24" i="64"/>
  <c r="G10" i="60"/>
  <c r="G26" i="61"/>
  <c r="G21" i="181"/>
  <c r="G19" i="181"/>
  <c r="G18" i="61"/>
  <c r="G16" i="172"/>
  <c r="G18" i="164"/>
  <c r="G19" i="164"/>
  <c r="G21" i="92"/>
  <c r="G16" i="88"/>
  <c r="G13" i="97"/>
  <c r="G11" i="64"/>
  <c r="G21" i="172"/>
  <c r="G12" i="177"/>
  <c r="G17" i="61"/>
  <c r="G19" i="88"/>
  <c r="G14" i="97"/>
  <c r="I17" i="147"/>
  <c r="I14" i="145"/>
  <c r="I14" i="144"/>
  <c r="I12" i="142"/>
  <c r="I15" i="55"/>
  <c r="I26" i="181"/>
  <c r="G17" i="90"/>
  <c r="I26" i="88"/>
  <c r="G23" i="97"/>
  <c r="G21" i="64"/>
  <c r="G22" i="60"/>
  <c r="G9" i="135"/>
  <c r="G9" i="92"/>
  <c r="G22" i="64"/>
  <c r="G23" i="61"/>
  <c r="G24" i="77"/>
  <c r="G22" i="61"/>
  <c r="G16" i="181"/>
  <c r="G15" i="181"/>
  <c r="G23" i="123"/>
  <c r="G17" i="167"/>
  <c r="G15" i="57"/>
  <c r="G22" i="57"/>
  <c r="G14" i="164"/>
  <c r="G15" i="164"/>
  <c r="G26" i="97"/>
  <c r="G14" i="77"/>
  <c r="G12" i="169"/>
  <c r="G21" i="166"/>
  <c r="G15" i="166"/>
  <c r="G17" i="163"/>
  <c r="G20" i="164"/>
  <c r="G16" i="167"/>
  <c r="G20" i="135"/>
  <c r="G10" i="136"/>
  <c r="I13" i="147"/>
  <c r="I10" i="147"/>
  <c r="I12" i="143"/>
  <c r="H26" i="143"/>
  <c r="I13" i="137"/>
  <c r="G15" i="61"/>
  <c r="G12" i="61"/>
  <c r="G20" i="172"/>
  <c r="G20" i="77"/>
  <c r="G16" i="61"/>
  <c r="G12" i="181"/>
  <c r="G16" i="64"/>
  <c r="G10" i="164"/>
  <c r="G13" i="92"/>
  <c r="G22" i="97"/>
  <c r="G20" i="88"/>
  <c r="G13" i="61"/>
  <c r="G17" i="177"/>
  <c r="G11" i="177"/>
  <c r="I22" i="146"/>
  <c r="I20" i="145"/>
  <c r="I20" i="144"/>
  <c r="I9" i="144"/>
  <c r="I19" i="143"/>
  <c r="I21" i="55"/>
  <c r="I16" i="139"/>
  <c r="I9" i="138"/>
  <c r="I24" i="137"/>
  <c r="I20" i="136"/>
  <c r="I16" i="136"/>
  <c r="I12" i="136"/>
  <c r="I20" i="135"/>
  <c r="I13" i="135"/>
  <c r="I16" i="132"/>
  <c r="I12" i="131"/>
  <c r="I17" i="130"/>
  <c r="I21" i="129"/>
  <c r="I24" i="115"/>
  <c r="I11" i="113"/>
  <c r="I10" i="102"/>
  <c r="I19" i="99"/>
  <c r="I11" i="35"/>
  <c r="I11" i="95"/>
  <c r="H26" i="92"/>
  <c r="I26" i="92"/>
  <c r="I14" i="89"/>
  <c r="I11" i="87"/>
  <c r="H26" i="86"/>
  <c r="I26" i="86" s="1"/>
  <c r="I14" i="168"/>
  <c r="I21" i="156"/>
  <c r="I19" i="141"/>
  <c r="I19" i="139"/>
  <c r="I11" i="138"/>
  <c r="I10" i="55"/>
  <c r="I18" i="137"/>
  <c r="H26" i="131"/>
  <c r="I26" i="131"/>
  <c r="I20" i="130"/>
  <c r="I17" i="129"/>
  <c r="I18" i="128"/>
  <c r="I12" i="53"/>
  <c r="I15" i="127"/>
  <c r="I11" i="127"/>
  <c r="I24" i="126"/>
  <c r="I19" i="124"/>
  <c r="I17" i="123"/>
  <c r="I17" i="122"/>
  <c r="I12" i="120"/>
  <c r="I18" i="52"/>
  <c r="I18" i="115"/>
  <c r="I19" i="114"/>
  <c r="I11" i="114"/>
  <c r="I19" i="113"/>
  <c r="I15" i="113"/>
  <c r="I11" i="112"/>
  <c r="I19" i="111"/>
  <c r="I20" i="110"/>
  <c r="I17" i="108"/>
  <c r="I21" i="51"/>
  <c r="I18" i="51"/>
  <c r="I20" i="105"/>
  <c r="I15" i="103"/>
  <c r="I11" i="103"/>
  <c r="I18" i="85"/>
  <c r="I11" i="85"/>
  <c r="I24" i="84"/>
  <c r="I13" i="83"/>
  <c r="I16" i="73"/>
  <c r="I23" i="156"/>
  <c r="I12" i="135"/>
  <c r="I24" i="133"/>
  <c r="I18" i="133"/>
  <c r="I15" i="131"/>
  <c r="I11" i="131"/>
  <c r="H26" i="130"/>
  <c r="I26" i="130" s="1"/>
  <c r="I16" i="129"/>
  <c r="I10" i="128"/>
  <c r="I22" i="120"/>
  <c r="H26" i="118"/>
  <c r="I15" i="117"/>
  <c r="I16" i="116"/>
  <c r="I11" i="116"/>
  <c r="I21" i="115"/>
  <c r="I18" i="114"/>
  <c r="I22" i="110"/>
  <c r="I19" i="107"/>
  <c r="I12" i="107"/>
  <c r="I12" i="105"/>
  <c r="I20" i="104"/>
  <c r="I13" i="104"/>
  <c r="I24" i="102"/>
  <c r="I14" i="102"/>
  <c r="I23" i="101"/>
  <c r="I11" i="100"/>
  <c r="I18" i="99"/>
  <c r="I22" i="98"/>
  <c r="I16" i="98"/>
  <c r="H26" i="97"/>
  <c r="I26" i="97" s="1"/>
  <c r="I24" i="35"/>
  <c r="I21" i="95"/>
  <c r="I14" i="95"/>
  <c r="I18" i="94"/>
  <c r="I12" i="93"/>
  <c r="I22" i="92"/>
  <c r="I20" i="91"/>
  <c r="I23" i="89"/>
  <c r="I18" i="87"/>
  <c r="I23" i="83"/>
  <c r="I9" i="83"/>
  <c r="H26" i="98"/>
  <c r="I26" i="98"/>
  <c r="I14" i="139"/>
  <c r="H26" i="137"/>
  <c r="I26" i="137" s="1"/>
  <c r="I14" i="136"/>
  <c r="I21" i="133"/>
  <c r="I10" i="133"/>
  <c r="I24" i="131"/>
  <c r="I18" i="131"/>
  <c r="I19" i="129"/>
  <c r="I21" i="126"/>
  <c r="I14" i="125"/>
  <c r="I21" i="124"/>
  <c r="I11" i="124"/>
  <c r="I19" i="122"/>
  <c r="I9" i="122"/>
  <c r="I20" i="52"/>
  <c r="I18" i="117"/>
  <c r="I21" i="116"/>
  <c r="I21" i="113"/>
  <c r="I17" i="112"/>
  <c r="I15" i="110"/>
  <c r="I11" i="109"/>
  <c r="I22" i="108"/>
  <c r="I15" i="107"/>
  <c r="I15" i="105"/>
  <c r="I19" i="104"/>
  <c r="I21" i="102"/>
  <c r="I13" i="102"/>
  <c r="I22" i="101"/>
  <c r="I14" i="99"/>
  <c r="I20" i="95"/>
  <c r="I13" i="95"/>
  <c r="I19" i="91"/>
  <c r="I13" i="88"/>
  <c r="I21" i="86"/>
  <c r="I13" i="85"/>
  <c r="I10" i="85"/>
  <c r="I13" i="84"/>
  <c r="I20" i="83"/>
  <c r="I16" i="83"/>
  <c r="I13" i="81"/>
  <c r="I15" i="173"/>
  <c r="I14" i="167"/>
  <c r="I24" i="120"/>
  <c r="F26" i="120"/>
  <c r="G12" i="120"/>
  <c r="I20" i="119"/>
  <c r="H26" i="119"/>
  <c r="I26" i="119" s="1"/>
  <c r="I16" i="118"/>
  <c r="I16" i="52"/>
  <c r="I17" i="117"/>
  <c r="I10" i="117"/>
  <c r="I18" i="116"/>
  <c r="I14" i="116"/>
  <c r="I22" i="115"/>
  <c r="I16" i="115"/>
  <c r="I17" i="114"/>
  <c r="I13" i="113"/>
  <c r="I10" i="113"/>
  <c r="I21" i="111"/>
  <c r="I17" i="111"/>
  <c r="I18" i="110"/>
  <c r="I24" i="109"/>
  <c r="I13" i="51"/>
  <c r="I11" i="107"/>
  <c r="I24" i="105"/>
  <c r="I10" i="105"/>
  <c r="I9" i="104"/>
  <c r="I23" i="102"/>
  <c r="I9" i="102"/>
  <c r="I19" i="101"/>
  <c r="I21" i="99"/>
  <c r="I17" i="99"/>
  <c r="I17" i="35"/>
  <c r="H26" i="95"/>
  <c r="I17" i="93"/>
  <c r="I18" i="91"/>
  <c r="I22" i="89"/>
  <c r="I16" i="89"/>
  <c r="I22" i="88"/>
  <c r="I9" i="88"/>
  <c r="I23" i="86"/>
  <c r="I16" i="85"/>
  <c r="I22" i="83"/>
  <c r="I20" i="179"/>
  <c r="I13" i="134"/>
  <c r="I23" i="131"/>
  <c r="I11" i="130"/>
  <c r="I24" i="129"/>
  <c r="I9" i="129"/>
  <c r="H26" i="114"/>
  <c r="I26" i="114" s="1"/>
  <c r="F26" i="95"/>
  <c r="H26" i="80"/>
  <c r="I26" i="80"/>
  <c r="I24" i="73"/>
  <c r="G11" i="71"/>
  <c r="I11" i="71"/>
  <c r="I14" i="183"/>
  <c r="I13" i="170"/>
  <c r="I15" i="138"/>
  <c r="I19" i="137"/>
  <c r="I17" i="135"/>
  <c r="I9" i="134"/>
  <c r="I22" i="133"/>
  <c r="I20" i="132"/>
  <c r="I10" i="131"/>
  <c r="I14" i="129"/>
  <c r="I13" i="53"/>
  <c r="I16" i="126"/>
  <c r="I20" i="125"/>
  <c r="I18" i="122"/>
  <c r="I14" i="121"/>
  <c r="I23" i="120"/>
  <c r="I17" i="120"/>
  <c r="I9" i="120"/>
  <c r="I22" i="118"/>
  <c r="I9" i="117"/>
  <c r="I19" i="115"/>
  <c r="I15" i="115"/>
  <c r="I16" i="114"/>
  <c r="I10" i="114"/>
  <c r="I19" i="112"/>
  <c r="I20" i="111"/>
  <c r="I21" i="110"/>
  <c r="I10" i="110"/>
  <c r="I23" i="109"/>
  <c r="I17" i="109"/>
  <c r="I18" i="108"/>
  <c r="I20" i="107"/>
  <c r="I23" i="105"/>
  <c r="I22" i="102"/>
  <c r="I10" i="101"/>
  <c r="I16" i="100"/>
  <c r="I20" i="99"/>
  <c r="I21" i="98"/>
  <c r="I16" i="97"/>
  <c r="I22" i="35"/>
  <c r="I22" i="95"/>
  <c r="I15" i="95"/>
  <c r="I17" i="92"/>
  <c r="I13" i="92"/>
  <c r="I19" i="89"/>
  <c r="I15" i="89"/>
  <c r="I19" i="88"/>
  <c r="I12" i="87"/>
  <c r="I9" i="87"/>
  <c r="I16" i="86"/>
  <c r="I12" i="86"/>
  <c r="I19" i="85"/>
  <c r="I11" i="84"/>
  <c r="I21" i="82"/>
  <c r="I24" i="81"/>
  <c r="G10" i="75"/>
  <c r="I10" i="75"/>
  <c r="I19" i="79"/>
  <c r="I15" i="79"/>
  <c r="I9" i="78"/>
  <c r="I22" i="76"/>
  <c r="I9" i="76"/>
  <c r="I20" i="74"/>
  <c r="I22" i="73"/>
  <c r="I20" i="72"/>
  <c r="I9" i="71"/>
  <c r="I20" i="70"/>
  <c r="I12" i="70"/>
  <c r="I19" i="69"/>
  <c r="I16" i="65"/>
  <c r="I22" i="64"/>
  <c r="I9" i="64"/>
  <c r="I22" i="63"/>
  <c r="I24" i="61"/>
  <c r="I18" i="61"/>
  <c r="I24" i="60"/>
  <c r="I18" i="60"/>
  <c r="I11" i="60"/>
  <c r="I14" i="186"/>
  <c r="I23" i="185"/>
  <c r="I18" i="182"/>
  <c r="I14" i="182"/>
  <c r="I10" i="182"/>
  <c r="I9" i="180"/>
  <c r="I17" i="179"/>
  <c r="I23" i="178"/>
  <c r="I23" i="59"/>
  <c r="I15" i="177"/>
  <c r="I24" i="176"/>
  <c r="I18" i="176"/>
  <c r="I22" i="172"/>
  <c r="I9" i="172"/>
  <c r="I20" i="170"/>
  <c r="I24" i="167"/>
  <c r="I10" i="167"/>
  <c r="I24" i="166"/>
  <c r="I10" i="165"/>
  <c r="I13" i="164"/>
  <c r="I9" i="163"/>
  <c r="I16" i="162"/>
  <c r="I23" i="160"/>
  <c r="I10" i="160"/>
  <c r="I23" i="159"/>
  <c r="F26" i="158"/>
  <c r="G21" i="158" s="1"/>
  <c r="I16" i="57"/>
  <c r="I14" i="157"/>
  <c r="I24" i="155"/>
  <c r="I15" i="155"/>
  <c r="H26" i="155"/>
  <c r="I26" i="155" s="1"/>
  <c r="I22" i="154"/>
  <c r="I15" i="153"/>
  <c r="I22" i="152"/>
  <c r="I19" i="152"/>
  <c r="I14" i="150"/>
  <c r="I18" i="149"/>
  <c r="I14" i="149"/>
  <c r="I21" i="56"/>
  <c r="I19" i="77"/>
  <c r="I15" i="77"/>
  <c r="I9" i="77"/>
  <c r="H26" i="75"/>
  <c r="I26" i="75"/>
  <c r="I11" i="184"/>
  <c r="I16" i="175"/>
  <c r="I10" i="169"/>
  <c r="I20" i="168"/>
  <c r="I21" i="58"/>
  <c r="G10" i="149"/>
  <c r="I17" i="81"/>
  <c r="I23" i="78"/>
  <c r="I21" i="78"/>
  <c r="I18" i="78"/>
  <c r="I19" i="76"/>
  <c r="H26" i="76"/>
  <c r="I26" i="76" s="1"/>
  <c r="I15" i="75"/>
  <c r="I11" i="75"/>
  <c r="I9" i="75"/>
  <c r="I18" i="73"/>
  <c r="I12" i="73"/>
  <c r="I9" i="73"/>
  <c r="I15" i="72"/>
  <c r="I24" i="71"/>
  <c r="I18" i="71"/>
  <c r="I14" i="71"/>
  <c r="I10" i="71"/>
  <c r="I18" i="69"/>
  <c r="I19" i="65"/>
  <c r="I15" i="64"/>
  <c r="I24" i="63"/>
  <c r="I18" i="63"/>
  <c r="I21" i="61"/>
  <c r="I17" i="60"/>
  <c r="I20" i="184"/>
  <c r="H26" i="184"/>
  <c r="I20" i="183"/>
  <c r="I21" i="182"/>
  <c r="I18" i="181"/>
  <c r="I14" i="181"/>
  <c r="I19" i="180"/>
  <c r="I15" i="180"/>
  <c r="I12" i="178"/>
  <c r="I22" i="59"/>
  <c r="I20" i="177"/>
  <c r="I14" i="171"/>
  <c r="H26" i="160"/>
  <c r="I26" i="160"/>
  <c r="I9" i="159"/>
  <c r="H26" i="157"/>
  <c r="I10" i="154"/>
  <c r="I24" i="152"/>
  <c r="I21" i="151"/>
  <c r="I20" i="56"/>
  <c r="H26" i="185"/>
  <c r="I26" i="185" s="1"/>
  <c r="H26" i="177"/>
  <c r="I26" i="177"/>
  <c r="I11" i="174"/>
  <c r="I11" i="171"/>
  <c r="I22" i="169"/>
  <c r="I23" i="58"/>
  <c r="I14" i="166"/>
  <c r="I17" i="165"/>
  <c r="I13" i="165"/>
  <c r="I11" i="164"/>
  <c r="I18" i="163"/>
  <c r="I14" i="163"/>
  <c r="I15" i="159"/>
  <c r="I24" i="57"/>
  <c r="I9" i="57"/>
  <c r="I12" i="157"/>
  <c r="I9" i="157"/>
  <c r="I17" i="155"/>
  <c r="I21" i="153"/>
  <c r="I14" i="153"/>
  <c r="I17" i="152"/>
  <c r="I14" i="152"/>
  <c r="I20" i="150"/>
  <c r="I13" i="149"/>
  <c r="I20" i="80"/>
  <c r="I17" i="78"/>
  <c r="I21" i="77"/>
  <c r="I10" i="77"/>
  <c r="I24" i="76"/>
  <c r="I14" i="74"/>
  <c r="I21" i="73"/>
  <c r="I17" i="71"/>
  <c r="I18" i="70"/>
  <c r="I23" i="69"/>
  <c r="I21" i="69"/>
  <c r="I13" i="69"/>
  <c r="I17" i="67"/>
  <c r="I24" i="64"/>
  <c r="H26" i="64"/>
  <c r="I26" i="64" s="1"/>
  <c r="I21" i="63"/>
  <c r="I21" i="62"/>
  <c r="I13" i="60"/>
  <c r="I12" i="186"/>
  <c r="I12" i="185"/>
  <c r="I15" i="184"/>
  <c r="I22" i="183"/>
  <c r="I11" i="180"/>
  <c r="I24" i="179"/>
  <c r="I17" i="173"/>
  <c r="I22" i="58"/>
  <c r="I10" i="162"/>
  <c r="I19" i="161"/>
  <c r="I18" i="160"/>
  <c r="I12" i="160"/>
  <c r="I12" i="156"/>
  <c r="I23" i="73"/>
  <c r="I13" i="72"/>
  <c r="I22" i="71"/>
  <c r="I16" i="71"/>
  <c r="I21" i="65"/>
  <c r="I19" i="61"/>
  <c r="H26" i="182"/>
  <c r="I26" i="182" s="1"/>
  <c r="I10" i="181"/>
  <c r="I21" i="179"/>
  <c r="I15" i="179"/>
  <c r="I9" i="177"/>
  <c r="I20" i="176"/>
  <c r="I17" i="172"/>
  <c r="I13" i="171"/>
  <c r="I9" i="156"/>
  <c r="I17" i="154"/>
  <c r="I13" i="154"/>
  <c r="I13" i="153"/>
  <c r="I16" i="152"/>
  <c r="I12" i="151"/>
  <c r="I12" i="150"/>
  <c r="I9" i="150"/>
  <c r="I12" i="149"/>
  <c r="I20" i="79"/>
  <c r="I17" i="76"/>
  <c r="I21" i="74"/>
  <c r="I12" i="71"/>
  <c r="I22" i="69"/>
  <c r="H26" i="68"/>
  <c r="I26" i="68"/>
  <c r="H26" i="63"/>
  <c r="I26" i="63"/>
  <c r="I12" i="62"/>
  <c r="I11" i="185"/>
  <c r="I24" i="183"/>
  <c r="I15" i="183"/>
  <c r="I24" i="59"/>
  <c r="I21" i="59"/>
  <c r="I14" i="59"/>
  <c r="I20" i="171"/>
  <c r="I11" i="170"/>
  <c r="I15" i="168"/>
  <c r="I12" i="168"/>
  <c r="I19" i="58"/>
  <c r="I15" i="167"/>
  <c r="I22" i="166"/>
  <c r="I17" i="164"/>
  <c r="I23" i="163"/>
  <c r="I23" i="162"/>
  <c r="I17" i="57"/>
  <c r="I10" i="157"/>
  <c r="I16" i="155"/>
  <c r="G15" i="134"/>
  <c r="G24" i="105"/>
  <c r="G24" i="101"/>
  <c r="G9" i="78"/>
  <c r="G21" i="141"/>
  <c r="I26" i="140"/>
  <c r="G9" i="133"/>
  <c r="G12" i="116"/>
  <c r="G16" i="94"/>
  <c r="G24" i="94"/>
  <c r="G16" i="185"/>
  <c r="G14" i="185"/>
  <c r="G20" i="111"/>
  <c r="G17" i="174"/>
  <c r="G19" i="174"/>
  <c r="G19" i="99"/>
  <c r="G12" i="99"/>
  <c r="G15" i="148"/>
  <c r="G19" i="101"/>
  <c r="G15" i="85"/>
  <c r="G22" i="160"/>
  <c r="G21" i="160"/>
  <c r="G17" i="100"/>
  <c r="G26" i="100"/>
  <c r="G20" i="70"/>
  <c r="G9" i="174"/>
  <c r="I26" i="115"/>
  <c r="G19" i="89"/>
  <c r="G18" i="148"/>
  <c r="G16" i="67"/>
  <c r="I26" i="67"/>
  <c r="G19" i="156"/>
  <c r="G16" i="156"/>
  <c r="G17" i="156"/>
  <c r="G21" i="156"/>
  <c r="G13" i="149"/>
  <c r="G22" i="149"/>
  <c r="G24" i="160"/>
  <c r="G15" i="186"/>
  <c r="G23" i="186"/>
  <c r="G16" i="186"/>
  <c r="G11" i="186"/>
  <c r="G19" i="131"/>
  <c r="G22" i="131"/>
  <c r="G15" i="131"/>
  <c r="G21" i="131"/>
  <c r="G12" i="72"/>
  <c r="G26" i="72"/>
  <c r="G13" i="105"/>
  <c r="G21" i="148"/>
  <c r="G26" i="174"/>
  <c r="G15" i="99"/>
  <c r="G21" i="99"/>
  <c r="G12" i="148"/>
  <c r="G24" i="148"/>
  <c r="G13" i="56"/>
  <c r="G21" i="56"/>
  <c r="G13" i="157"/>
  <c r="G24" i="170"/>
  <c r="G17" i="170"/>
  <c r="G19" i="170"/>
  <c r="G22" i="170"/>
  <c r="G14" i="170"/>
  <c r="G22" i="67"/>
  <c r="G13" i="67"/>
  <c r="G23" i="67"/>
  <c r="G9" i="67"/>
  <c r="G24" i="82"/>
  <c r="G14" i="82"/>
  <c r="G16" i="82"/>
  <c r="I26" i="82"/>
  <c r="G22" i="82"/>
  <c r="G26" i="78"/>
  <c r="G21" i="78"/>
  <c r="G19" i="133"/>
  <c r="G23" i="133"/>
  <c r="G26" i="56"/>
  <c r="G14" i="56"/>
  <c r="G9" i="56"/>
  <c r="G23" i="56"/>
  <c r="G19" i="56"/>
  <c r="G10" i="160"/>
  <c r="G16" i="160"/>
  <c r="G20" i="160"/>
  <c r="G9" i="160"/>
  <c r="G9" i="148"/>
  <c r="G16" i="148"/>
  <c r="G21" i="174"/>
  <c r="G22" i="174"/>
  <c r="G23" i="174"/>
  <c r="G16" i="99"/>
  <c r="G24" i="99"/>
  <c r="G17" i="99"/>
  <c r="G9" i="105"/>
  <c r="G22" i="105"/>
  <c r="G17" i="105"/>
  <c r="G10" i="105"/>
  <c r="G20" i="100"/>
  <c r="G23" i="100"/>
  <c r="G19" i="100"/>
  <c r="G21" i="100"/>
  <c r="G12" i="134"/>
  <c r="G17" i="160"/>
  <c r="G20" i="174"/>
  <c r="G23" i="134"/>
  <c r="G14" i="174"/>
  <c r="G14" i="148"/>
  <c r="G18" i="99"/>
  <c r="G19" i="148"/>
  <c r="G20" i="51"/>
  <c r="G14" i="160"/>
  <c r="G10" i="56"/>
  <c r="I26" i="100"/>
  <c r="G16" i="105"/>
  <c r="G22" i="86"/>
  <c r="G23" i="86"/>
  <c r="G24" i="86"/>
  <c r="G14" i="86"/>
  <c r="G17" i="86"/>
  <c r="G24" i="111"/>
  <c r="G13" i="111"/>
  <c r="G16" i="113"/>
  <c r="G20" i="116"/>
  <c r="G14" i="116"/>
  <c r="G15" i="115"/>
  <c r="G20" i="115"/>
  <c r="G23" i="115"/>
  <c r="G9" i="115"/>
  <c r="G12" i="115"/>
  <c r="G10" i="134"/>
  <c r="G9" i="137"/>
  <c r="G20" i="137"/>
  <c r="G15" i="137"/>
  <c r="G16" i="174"/>
  <c r="G17" i="56"/>
  <c r="I26" i="99"/>
  <c r="G17" i="148"/>
  <c r="G12" i="160"/>
  <c r="G18" i="56"/>
  <c r="G22" i="100"/>
  <c r="G15" i="150"/>
  <c r="G23" i="150"/>
  <c r="G13" i="150"/>
  <c r="G14" i="150"/>
  <c r="G13" i="63"/>
  <c r="G21" i="63"/>
  <c r="G10" i="63"/>
  <c r="G12" i="63"/>
  <c r="G13" i="89"/>
  <c r="G14" i="134"/>
  <c r="G16" i="134"/>
  <c r="G19" i="134"/>
  <c r="G10" i="100"/>
  <c r="G19" i="105"/>
  <c r="I26" i="174"/>
  <c r="G24" i="56"/>
  <c r="G9" i="99"/>
  <c r="G13" i="148"/>
  <c r="G18" i="160"/>
  <c r="G13" i="100"/>
  <c r="G24" i="100"/>
  <c r="G19" i="70"/>
  <c r="G12" i="70"/>
  <c r="G9" i="70"/>
  <c r="I26" i="70"/>
  <c r="G22" i="185"/>
  <c r="G20" i="85"/>
  <c r="G13" i="85"/>
  <c r="G12" i="85"/>
  <c r="G20" i="101"/>
  <c r="G9" i="101"/>
  <c r="G17" i="101"/>
  <c r="G23" i="101"/>
  <c r="G12" i="101"/>
  <c r="G18" i="134"/>
  <c r="G13" i="141"/>
  <c r="G19" i="141"/>
  <c r="G14" i="147"/>
  <c r="G24" i="147"/>
  <c r="G9" i="147"/>
  <c r="G19" i="147"/>
  <c r="G22" i="134"/>
  <c r="G26" i="105"/>
  <c r="G15" i="105"/>
  <c r="G15" i="56"/>
  <c r="G18" i="174"/>
  <c r="G22" i="99"/>
  <c r="G20" i="99"/>
  <c r="G22" i="148"/>
  <c r="G13" i="160"/>
  <c r="G20" i="56"/>
  <c r="G15" i="100"/>
  <c r="G12" i="100"/>
  <c r="G19" i="150"/>
  <c r="G20" i="153"/>
  <c r="G16" i="153"/>
  <c r="G21" i="153"/>
  <c r="G18" i="153"/>
  <c r="G16" i="175"/>
  <c r="G24" i="175"/>
  <c r="G11" i="175"/>
  <c r="G20" i="170"/>
  <c r="G17" i="94"/>
  <c r="G21" i="94"/>
  <c r="G21" i="105"/>
  <c r="G12" i="112"/>
  <c r="G20" i="112"/>
  <c r="G10" i="112"/>
  <c r="G19" i="112"/>
  <c r="G20" i="134"/>
  <c r="G17" i="113"/>
  <c r="G12" i="105"/>
  <c r="G13" i="174"/>
  <c r="G14" i="99"/>
  <c r="G26" i="99"/>
  <c r="G20" i="148"/>
  <c r="G19" i="160"/>
  <c r="G15" i="160"/>
  <c r="G16" i="56"/>
  <c r="G14" i="100"/>
  <c r="G9" i="100"/>
  <c r="G12" i="150"/>
  <c r="G19" i="58"/>
  <c r="I26" i="58"/>
  <c r="G24" i="58"/>
  <c r="G20" i="58"/>
  <c r="G23" i="81"/>
  <c r="G24" i="55"/>
  <c r="G14" i="90"/>
  <c r="G14" i="75"/>
  <c r="G15" i="104"/>
  <c r="G22" i="83"/>
  <c r="I26" i="151"/>
  <c r="G16" i="52"/>
  <c r="G21" i="83"/>
  <c r="G21" i="107"/>
  <c r="G13" i="107"/>
  <c r="G18" i="35"/>
  <c r="G14" i="69"/>
  <c r="G16" i="60"/>
  <c r="G15" i="60"/>
  <c r="G9" i="68"/>
  <c r="G10" i="169"/>
  <c r="G9" i="172"/>
  <c r="G21" i="159"/>
  <c r="G17" i="152"/>
  <c r="G10" i="152"/>
  <c r="G13" i="80"/>
  <c r="G19" i="35"/>
  <c r="G12" i="68"/>
  <c r="G15" i="77"/>
  <c r="G26" i="165"/>
  <c r="G24" i="68"/>
  <c r="G19" i="69"/>
  <c r="G22" i="138"/>
  <c r="G21" i="138"/>
  <c r="G17" i="138"/>
  <c r="G19" i="138"/>
  <c r="G14" i="138"/>
  <c r="G9" i="152"/>
  <c r="G21" i="152"/>
  <c r="G9" i="165"/>
  <c r="G15" i="165"/>
  <c r="G17" i="165"/>
  <c r="G18" i="165"/>
  <c r="G24" i="165"/>
  <c r="G12" i="107"/>
  <c r="G19" i="107"/>
  <c r="G16" i="107"/>
  <c r="G19" i="60"/>
  <c r="G18" i="60"/>
  <c r="G10" i="69"/>
  <c r="G26" i="69"/>
  <c r="G23" i="35"/>
  <c r="G10" i="35"/>
  <c r="G13" i="35"/>
  <c r="G21" i="53"/>
  <c r="G20" i="166"/>
  <c r="G26" i="166"/>
  <c r="G15" i="88"/>
  <c r="G24" i="88"/>
  <c r="G12" i="88"/>
  <c r="G9" i="88"/>
  <c r="G14" i="88"/>
  <c r="G10" i="159"/>
  <c r="G23" i="159"/>
  <c r="G12" i="159"/>
  <c r="G19" i="159"/>
  <c r="G17" i="172"/>
  <c r="G23" i="169"/>
  <c r="G17" i="169"/>
  <c r="G16" i="92"/>
  <c r="G22" i="92"/>
  <c r="G20" i="92"/>
  <c r="G15" i="92"/>
  <c r="G20" i="117"/>
  <c r="G12" i="117"/>
  <c r="G22" i="117"/>
  <c r="G19" i="117"/>
  <c r="G22" i="172"/>
  <c r="G18" i="107"/>
  <c r="G22" i="88"/>
  <c r="G21" i="60"/>
  <c r="G17" i="60"/>
  <c r="G11" i="68"/>
  <c r="G23" i="172"/>
  <c r="G13" i="172"/>
  <c r="G13" i="165"/>
  <c r="G22" i="152"/>
  <c r="G12" i="152"/>
  <c r="G24" i="35"/>
  <c r="G10" i="68"/>
  <c r="G17" i="77"/>
  <c r="G22" i="169"/>
  <c r="G20" i="165"/>
  <c r="G26" i="159"/>
  <c r="G15" i="138"/>
  <c r="I26" i="117"/>
  <c r="G9" i="35"/>
  <c r="G17" i="35"/>
  <c r="G22" i="68"/>
  <c r="G22" i="69"/>
  <c r="G19" i="172"/>
  <c r="G10" i="166"/>
  <c r="G18" i="173"/>
  <c r="G13" i="173"/>
  <c r="G22" i="173"/>
  <c r="G18" i="80"/>
  <c r="G26" i="80"/>
  <c r="G21" i="80"/>
  <c r="G16" i="102"/>
  <c r="G21" i="102"/>
  <c r="G23" i="102"/>
  <c r="G24" i="102"/>
  <c r="G14" i="102"/>
  <c r="G12" i="102"/>
  <c r="G19" i="102"/>
  <c r="F26" i="145"/>
  <c r="G22" i="135"/>
  <c r="G15" i="114"/>
  <c r="G19" i="155"/>
  <c r="G11" i="57"/>
  <c r="G14" i="114"/>
  <c r="G22" i="114"/>
  <c r="I21" i="145"/>
  <c r="G24" i="114"/>
  <c r="F26" i="146"/>
  <c r="I9" i="146"/>
  <c r="I11" i="146"/>
  <c r="I18" i="146"/>
  <c r="I12" i="145"/>
  <c r="I11" i="145"/>
  <c r="G11" i="145"/>
  <c r="G10" i="145"/>
  <c r="I10" i="145"/>
  <c r="G12" i="114"/>
  <c r="I21" i="147"/>
  <c r="G11" i="143"/>
  <c r="I9" i="143"/>
  <c r="I11" i="136"/>
  <c r="I11" i="122"/>
  <c r="I10" i="121"/>
  <c r="I10" i="120"/>
  <c r="I15" i="112"/>
  <c r="I10" i="111"/>
  <c r="F26" i="129"/>
  <c r="G12" i="129" s="1"/>
  <c r="G11" i="121"/>
  <c r="I11" i="139"/>
  <c r="G11" i="114"/>
  <c r="H26" i="135"/>
  <c r="I26" i="135" s="1"/>
  <c r="I10" i="118"/>
  <c r="I22" i="51"/>
  <c r="I22" i="104"/>
  <c r="I9" i="131"/>
  <c r="H26" i="126"/>
  <c r="I24" i="104"/>
  <c r="I24" i="111"/>
  <c r="I19" i="110"/>
  <c r="I10" i="93"/>
  <c r="I17" i="68"/>
  <c r="I10" i="63"/>
  <c r="H26" i="179"/>
  <c r="I21" i="174"/>
  <c r="H26" i="158"/>
  <c r="I12" i="154"/>
  <c r="F26" i="154"/>
  <c r="G24" i="154" s="1"/>
  <c r="I9" i="154"/>
  <c r="I12" i="153"/>
  <c r="I22" i="149"/>
  <c r="G11" i="102"/>
  <c r="G11" i="81"/>
  <c r="H26" i="159"/>
  <c r="I26" i="159" s="1"/>
  <c r="H26" i="156"/>
  <c r="I26" i="156" s="1"/>
  <c r="I9" i="98"/>
  <c r="I11" i="73"/>
  <c r="H26" i="72"/>
  <c r="I26" i="72"/>
  <c r="I21" i="70"/>
  <c r="H26" i="59"/>
  <c r="I12" i="59"/>
  <c r="G10" i="94"/>
  <c r="I19" i="72"/>
  <c r="I9" i="72"/>
  <c r="I19" i="67"/>
  <c r="I20" i="66"/>
  <c r="I11" i="65"/>
  <c r="I14" i="63"/>
  <c r="I12" i="60"/>
  <c r="I10" i="186"/>
  <c r="I16" i="161"/>
  <c r="H26" i="152"/>
  <c r="I26" i="152"/>
  <c r="I12" i="56"/>
  <c r="H26" i="109"/>
  <c r="I26" i="109" s="1"/>
  <c r="H26" i="183"/>
  <c r="F26" i="66"/>
  <c r="G12" i="66" s="1"/>
  <c r="I14" i="65"/>
  <c r="I18" i="174"/>
  <c r="I21" i="57"/>
  <c r="I20" i="153"/>
  <c r="I13" i="152"/>
  <c r="I16" i="151"/>
  <c r="I9" i="149"/>
  <c r="H26" i="56"/>
  <c r="I26" i="56" s="1"/>
  <c r="I16" i="74"/>
  <c r="I20" i="63"/>
  <c r="I12" i="181"/>
  <c r="I10" i="173"/>
  <c r="I10" i="172"/>
  <c r="I21" i="170"/>
  <c r="I10" i="164"/>
  <c r="I10" i="163"/>
  <c r="I24" i="161"/>
  <c r="H26" i="154"/>
  <c r="H26" i="153"/>
  <c r="I26" i="153" s="1"/>
  <c r="G11" i="166"/>
  <c r="I12" i="184"/>
  <c r="I11" i="157"/>
  <c r="G18" i="179"/>
  <c r="G13" i="179"/>
  <c r="G19" i="179"/>
  <c r="G13" i="178"/>
  <c r="G14" i="73"/>
  <c r="G24" i="179"/>
  <c r="G12" i="132"/>
  <c r="G13" i="139"/>
  <c r="G14" i="89"/>
  <c r="G10" i="139"/>
  <c r="G10" i="89"/>
  <c r="G9" i="53"/>
  <c r="G12" i="73"/>
  <c r="G20" i="73"/>
  <c r="G17" i="51"/>
  <c r="G16" i="51"/>
  <c r="G20" i="113"/>
  <c r="G10" i="51"/>
  <c r="G19" i="113"/>
  <c r="G24" i="91"/>
  <c r="G12" i="89"/>
  <c r="G9" i="178"/>
  <c r="G15" i="143"/>
  <c r="G22" i="113"/>
  <c r="G24" i="132"/>
  <c r="G22" i="178"/>
  <c r="G9" i="144"/>
  <c r="G19" i="73"/>
  <c r="G26" i="109"/>
  <c r="G15" i="179"/>
  <c r="G17" i="130"/>
  <c r="G22" i="179"/>
  <c r="G18" i="132"/>
  <c r="G17" i="139"/>
  <c r="G21" i="119"/>
  <c r="G23" i="119"/>
  <c r="G23" i="87"/>
  <c r="G24" i="89"/>
  <c r="G22" i="77"/>
  <c r="G15" i="63"/>
  <c r="G19" i="128"/>
  <c r="G19" i="177"/>
  <c r="G22" i="171"/>
  <c r="G23" i="52"/>
  <c r="G12" i="126"/>
  <c r="G24" i="128"/>
  <c r="G21" i="55"/>
  <c r="G16" i="84"/>
  <c r="G24" i="84"/>
  <c r="G19" i="84"/>
  <c r="G26" i="84"/>
  <c r="G17" i="84"/>
  <c r="G18" i="84"/>
  <c r="G22" i="84"/>
  <c r="G14" i="84"/>
  <c r="G12" i="84"/>
  <c r="G13" i="90"/>
  <c r="G18" i="90"/>
  <c r="G24" i="185"/>
  <c r="G23" i="185"/>
  <c r="G15" i="185"/>
  <c r="G15" i="178"/>
  <c r="G13" i="142"/>
  <c r="G14" i="51"/>
  <c r="G9" i="89"/>
  <c r="G10" i="53"/>
  <c r="G23" i="113"/>
  <c r="G14" i="113"/>
  <c r="G19" i="91"/>
  <c r="G23" i="51"/>
  <c r="G21" i="113"/>
  <c r="G15" i="113"/>
  <c r="I26" i="139"/>
  <c r="G14" i="179"/>
  <c r="G17" i="132"/>
  <c r="G9" i="143"/>
  <c r="G16" i="73"/>
  <c r="G9" i="73"/>
  <c r="I26" i="91"/>
  <c r="G18" i="109"/>
  <c r="G23" i="179"/>
  <c r="G16" i="91"/>
  <c r="G9" i="139"/>
  <c r="G15" i="144"/>
  <c r="G24" i="119"/>
  <c r="G26" i="77"/>
  <c r="G18" i="91"/>
  <c r="G16" i="63"/>
  <c r="G22" i="55"/>
  <c r="G19" i="162"/>
  <c r="G21" i="162"/>
  <c r="G18" i="162"/>
  <c r="G22" i="74"/>
  <c r="G11" i="74"/>
  <c r="G26" i="74"/>
  <c r="G16" i="74"/>
  <c r="G20" i="55"/>
  <c r="G10" i="178"/>
  <c r="G18" i="178"/>
  <c r="G14" i="178"/>
  <c r="G16" i="178"/>
  <c r="G9" i="113"/>
  <c r="I26" i="113"/>
  <c r="G13" i="143"/>
  <c r="G17" i="91"/>
  <c r="G24" i="51"/>
  <c r="G9" i="132"/>
  <c r="G12" i="143"/>
  <c r="G20" i="178"/>
  <c r="G10" i="143"/>
  <c r="G10" i="179"/>
  <c r="G24" i="73"/>
  <c r="G20" i="179"/>
  <c r="G12" i="142"/>
  <c r="G26" i="89"/>
  <c r="G15" i="91"/>
  <c r="G22" i="109"/>
  <c r="G16" i="89"/>
  <c r="G17" i="142"/>
  <c r="G19" i="144"/>
  <c r="G26" i="179"/>
  <c r="G19" i="109"/>
  <c r="G10" i="87"/>
  <c r="G24" i="87"/>
  <c r="G16" i="87"/>
  <c r="G18" i="87"/>
  <c r="G14" i="87"/>
  <c r="I26" i="179"/>
  <c r="G9" i="91"/>
  <c r="G24" i="178"/>
  <c r="G19" i="142"/>
  <c r="G26" i="73"/>
  <c r="G21" i="89"/>
  <c r="G22" i="91"/>
  <c r="G20" i="109"/>
  <c r="G21" i="178"/>
  <c r="G21" i="109"/>
  <c r="G12" i="179"/>
  <c r="G22" i="63"/>
  <c r="G9" i="109"/>
  <c r="G9" i="179"/>
  <c r="G11" i="89"/>
  <c r="G17" i="89"/>
  <c r="G15" i="89"/>
  <c r="G13" i="53"/>
  <c r="G9" i="51"/>
  <c r="G12" i="113"/>
  <c r="G12" i="91"/>
  <c r="G19" i="51"/>
  <c r="G15" i="51"/>
  <c r="G19" i="178"/>
  <c r="I26" i="51"/>
  <c r="G12" i="119"/>
  <c r="G23" i="89"/>
  <c r="G18" i="143"/>
  <c r="G22" i="133"/>
  <c r="G12" i="147"/>
  <c r="G22" i="119"/>
  <c r="G9" i="82"/>
  <c r="G16" i="109"/>
  <c r="G16" i="119"/>
  <c r="G26" i="178"/>
  <c r="G11" i="179"/>
  <c r="G12" i="133"/>
  <c r="G15" i="52"/>
  <c r="G16" i="128"/>
  <c r="G26" i="52"/>
  <c r="G23" i="109"/>
  <c r="G22" i="93"/>
  <c r="G24" i="93"/>
  <c r="G21" i="93"/>
  <c r="G16" i="93"/>
  <c r="G12" i="93"/>
  <c r="G20" i="60"/>
  <c r="G26" i="60"/>
  <c r="I26" i="84"/>
  <c r="G20" i="97"/>
  <c r="G9" i="97"/>
  <c r="G21" i="67"/>
  <c r="G17" i="67"/>
  <c r="G13" i="73"/>
  <c r="G21" i="73"/>
  <c r="G18" i="73"/>
  <c r="G15" i="73"/>
  <c r="G23" i="73"/>
  <c r="G23" i="91"/>
  <c r="G26" i="91"/>
  <c r="G20" i="91"/>
  <c r="G13" i="91"/>
  <c r="G21" i="91"/>
  <c r="G22" i="53"/>
  <c r="G24" i="113"/>
  <c r="G13" i="51"/>
  <c r="G12" i="51"/>
  <c r="G21" i="51"/>
  <c r="G26" i="51"/>
  <c r="I26" i="178"/>
  <c r="G11" i="142"/>
  <c r="G23" i="178"/>
  <c r="G19" i="143"/>
  <c r="G21" i="133"/>
  <c r="G17" i="73"/>
  <c r="G18" i="117"/>
  <c r="G17" i="133"/>
  <c r="G16" i="179"/>
  <c r="G20" i="89"/>
  <c r="I26" i="52"/>
  <c r="G9" i="52"/>
  <c r="G24" i="109"/>
  <c r="G24" i="75"/>
  <c r="G12" i="75"/>
  <c r="G17" i="63"/>
  <c r="G16" i="100"/>
  <c r="G18" i="100"/>
  <c r="G17" i="171"/>
  <c r="G14" i="171"/>
  <c r="G14" i="94"/>
  <c r="G23" i="94"/>
  <c r="G26" i="94"/>
  <c r="G15" i="94"/>
  <c r="G16" i="68"/>
  <c r="G13" i="68"/>
  <c r="G19" i="68"/>
  <c r="G26" i="68"/>
  <c r="G14" i="68"/>
  <c r="G18" i="138"/>
  <c r="G18" i="119"/>
  <c r="G14" i="143"/>
  <c r="G26" i="147"/>
  <c r="G21" i="127"/>
  <c r="G13" i="119"/>
  <c r="G21" i="117"/>
  <c r="G24" i="130"/>
  <c r="G21" i="128"/>
  <c r="G13" i="117"/>
  <c r="G12" i="109"/>
  <c r="G22" i="127"/>
  <c r="G18" i="53"/>
  <c r="G23" i="144"/>
  <c r="G14" i="109"/>
  <c r="G13" i="102"/>
  <c r="G20" i="102"/>
  <c r="G20" i="126"/>
  <c r="G14" i="126"/>
  <c r="G17" i="126"/>
  <c r="G26" i="126"/>
  <c r="G10" i="126"/>
  <c r="G9" i="126"/>
  <c r="G10" i="135"/>
  <c r="G16" i="135"/>
  <c r="G24" i="52"/>
  <c r="G21" i="52"/>
  <c r="G13" i="128"/>
  <c r="I26" i="134"/>
  <c r="G16" i="122"/>
  <c r="G15" i="121"/>
  <c r="G22" i="121"/>
  <c r="G15" i="127"/>
  <c r="G18" i="113"/>
  <c r="G26" i="113"/>
  <c r="G13" i="113"/>
  <c r="G20" i="139"/>
  <c r="G24" i="139"/>
  <c r="G12" i="139"/>
  <c r="G23" i="139"/>
  <c r="G18" i="139"/>
  <c r="G16" i="139"/>
  <c r="G15" i="139"/>
  <c r="G15" i="136"/>
  <c r="G21" i="147"/>
  <c r="G13" i="127"/>
  <c r="G11" i="117"/>
  <c r="G18" i="127"/>
  <c r="G13" i="109"/>
  <c r="G24" i="142"/>
  <c r="G26" i="121"/>
  <c r="G26" i="128"/>
  <c r="G22" i="51"/>
  <c r="G21" i="139"/>
  <c r="G23" i="117"/>
  <c r="G24" i="133"/>
  <c r="G22" i="144"/>
  <c r="G12" i="52"/>
  <c r="G17" i="128"/>
  <c r="G19" i="139"/>
  <c r="G26" i="138"/>
  <c r="G20" i="136"/>
  <c r="G9" i="136"/>
  <c r="G20" i="144"/>
  <c r="G17" i="107"/>
  <c r="G24" i="122"/>
  <c r="G26" i="117"/>
  <c r="G16" i="108"/>
  <c r="G21" i="108"/>
  <c r="G22" i="132"/>
  <c r="G26" i="108"/>
  <c r="G23" i="143"/>
  <c r="G9" i="134"/>
  <c r="G17" i="134"/>
  <c r="G11" i="107"/>
  <c r="G16" i="143"/>
  <c r="G13" i="123"/>
  <c r="G12" i="108"/>
  <c r="G14" i="107"/>
  <c r="G17" i="143"/>
  <c r="G23" i="127"/>
  <c r="I26" i="127"/>
  <c r="G16" i="127"/>
  <c r="G20" i="127"/>
  <c r="G10" i="127"/>
  <c r="G24" i="127"/>
  <c r="G12" i="110"/>
  <c r="G26" i="110"/>
  <c r="G19" i="110"/>
  <c r="G15" i="110"/>
  <c r="G18" i="110"/>
  <c r="G23" i="110"/>
  <c r="G10" i="110"/>
  <c r="I26" i="110"/>
  <c r="G9" i="110"/>
  <c r="G13" i="110"/>
  <c r="G16" i="110"/>
  <c r="G14" i="110"/>
  <c r="G24" i="110"/>
  <c r="G21" i="110"/>
  <c r="G14" i="117"/>
  <c r="G24" i="117"/>
  <c r="G9" i="118"/>
  <c r="G16" i="118"/>
  <c r="G14" i="118"/>
  <c r="G26" i="118"/>
  <c r="G11" i="118"/>
  <c r="G21" i="118"/>
  <c r="G24" i="118"/>
  <c r="G12" i="118"/>
  <c r="G26" i="142"/>
  <c r="G14" i="142"/>
  <c r="I26" i="142"/>
  <c r="G15" i="142"/>
  <c r="G18" i="142"/>
  <c r="G9" i="142"/>
  <c r="G21" i="142"/>
  <c r="G16" i="142"/>
  <c r="G22" i="142"/>
  <c r="G20" i="142"/>
  <c r="G12" i="53"/>
  <c r="G14" i="53"/>
  <c r="G26" i="53"/>
  <c r="G19" i="53"/>
  <c r="G24" i="53"/>
  <c r="G10" i="107"/>
  <c r="G20" i="107"/>
  <c r="G23" i="107"/>
  <c r="G9" i="107"/>
  <c r="G11" i="132"/>
  <c r="I26" i="132"/>
  <c r="G14" i="132"/>
  <c r="G23" i="132"/>
  <c r="G15" i="132"/>
  <c r="G21" i="132"/>
  <c r="G13" i="132"/>
  <c r="G19" i="132"/>
  <c r="G26" i="132"/>
  <c r="G10" i="132"/>
  <c r="G23" i="118"/>
  <c r="G22" i="118"/>
  <c r="G23" i="142"/>
  <c r="G17" i="53"/>
  <c r="G24" i="143"/>
  <c r="I26" i="144"/>
  <c r="G22" i="122"/>
  <c r="G21" i="122"/>
  <c r="G9" i="122"/>
  <c r="G18" i="122"/>
  <c r="G19" i="122"/>
  <c r="G10" i="133"/>
  <c r="G13" i="133"/>
  <c r="G14" i="133"/>
  <c r="I26" i="133"/>
  <c r="G11" i="133"/>
  <c r="G26" i="133"/>
  <c r="G15" i="118"/>
  <c r="G17" i="117"/>
  <c r="G15" i="53"/>
  <c r="G21" i="143"/>
  <c r="G26" i="144"/>
  <c r="G26" i="107"/>
  <c r="G16" i="117"/>
  <c r="G11" i="53"/>
  <c r="G13" i="125"/>
  <c r="G26" i="125"/>
  <c r="G14" i="125"/>
  <c r="G21" i="125"/>
  <c r="G24" i="125"/>
  <c r="G18" i="125"/>
  <c r="G19" i="125"/>
  <c r="G23" i="125"/>
  <c r="G13" i="108"/>
  <c r="G22" i="108"/>
  <c r="G17" i="108"/>
  <c r="I26" i="53"/>
  <c r="G10" i="120"/>
  <c r="G12" i="138"/>
  <c r="G16" i="136"/>
  <c r="G26" i="120"/>
  <c r="G23" i="136"/>
  <c r="G19" i="136"/>
  <c r="G26" i="136"/>
  <c r="G12" i="136"/>
  <c r="G24" i="136"/>
  <c r="G22" i="136"/>
  <c r="G21" i="136"/>
  <c r="G13" i="136"/>
  <c r="G21" i="130"/>
  <c r="G12" i="130"/>
  <c r="G15" i="130"/>
  <c r="G19" i="130"/>
  <c r="G23" i="130"/>
  <c r="G26" i="130"/>
  <c r="G14" i="130"/>
  <c r="G10" i="130"/>
  <c r="G18" i="130"/>
  <c r="G9" i="130"/>
  <c r="G16" i="130"/>
  <c r="G13" i="130"/>
  <c r="G22" i="130"/>
  <c r="G20" i="138"/>
  <c r="G16" i="138"/>
  <c r="G23" i="138"/>
  <c r="G15" i="147"/>
  <c r="G20" i="147"/>
  <c r="G16" i="147"/>
  <c r="G10" i="138"/>
  <c r="G13" i="138"/>
  <c r="G24" i="138"/>
  <c r="G13" i="147"/>
  <c r="G18" i="136"/>
  <c r="G26" i="140"/>
  <c r="G12" i="140"/>
  <c r="G18" i="140"/>
  <c r="G14" i="140"/>
  <c r="G19" i="140"/>
  <c r="G20" i="140"/>
  <c r="G16" i="140"/>
  <c r="G11" i="140"/>
  <c r="G21" i="140"/>
  <c r="G9" i="140"/>
  <c r="G22" i="140"/>
  <c r="G17" i="140"/>
  <c r="G15" i="140"/>
  <c r="G10" i="140"/>
  <c r="G13" i="140"/>
  <c r="G26" i="62"/>
  <c r="G10" i="62"/>
  <c r="G19" i="62"/>
  <c r="G14" i="62"/>
  <c r="G15" i="62"/>
  <c r="G20" i="62"/>
  <c r="I26" i="62"/>
  <c r="G24" i="62"/>
  <c r="G16" i="62"/>
  <c r="G11" i="62"/>
  <c r="G22" i="62"/>
  <c r="G17" i="62"/>
  <c r="G23" i="62"/>
  <c r="G13" i="62"/>
  <c r="I26" i="158"/>
  <c r="G17" i="120"/>
  <c r="G19" i="120"/>
  <c r="G15" i="120"/>
  <c r="G13" i="120"/>
  <c r="G20" i="120"/>
  <c r="G9" i="120"/>
  <c r="G23" i="120"/>
  <c r="G21" i="120"/>
  <c r="G18" i="120"/>
  <c r="G24" i="120"/>
  <c r="G16" i="120"/>
  <c r="G22" i="120"/>
  <c r="G14" i="120"/>
  <c r="I26" i="120"/>
  <c r="G13" i="95"/>
  <c r="G21" i="95"/>
  <c r="G19" i="95"/>
  <c r="G14" i="95"/>
  <c r="G23" i="95"/>
  <c r="G20" i="95"/>
  <c r="G26" i="95"/>
  <c r="G22" i="95"/>
  <c r="G17" i="95"/>
  <c r="I26" i="95"/>
  <c r="G18" i="95"/>
  <c r="G15" i="95"/>
  <c r="G10" i="95"/>
  <c r="G24" i="95"/>
  <c r="G12" i="95"/>
  <c r="G9" i="95"/>
  <c r="G16" i="95"/>
  <c r="G23" i="158"/>
  <c r="G19" i="158"/>
  <c r="G9" i="158"/>
  <c r="G12" i="158"/>
  <c r="G20" i="158"/>
  <c r="G13" i="158"/>
  <c r="G14" i="158"/>
  <c r="G15" i="158"/>
  <c r="G24" i="158"/>
  <c r="G22" i="158"/>
  <c r="G17" i="158"/>
  <c r="G26" i="158"/>
  <c r="G18" i="158"/>
  <c r="G10" i="66"/>
  <c r="G24" i="66"/>
  <c r="G9" i="66"/>
  <c r="G20" i="66"/>
  <c r="G18" i="66"/>
  <c r="G21" i="66"/>
  <c r="G20" i="145"/>
  <c r="G12" i="145"/>
  <c r="G22" i="145"/>
  <c r="G9" i="145"/>
  <c r="G16" i="145"/>
  <c r="G24" i="145"/>
  <c r="G18" i="145"/>
  <c r="G13" i="145"/>
  <c r="I26" i="145"/>
  <c r="G26" i="145"/>
  <c r="G19" i="145"/>
  <c r="G14" i="145"/>
  <c r="G21" i="145"/>
  <c r="G15" i="145"/>
  <c r="G23" i="145"/>
  <c r="G17" i="145"/>
  <c r="G21" i="154"/>
  <c r="G13" i="146"/>
  <c r="G10" i="146"/>
  <c r="G17" i="146"/>
  <c r="G16" i="146"/>
  <c r="G21" i="146"/>
  <c r="G9" i="146"/>
  <c r="G20" i="146"/>
  <c r="G15" i="146"/>
  <c r="G19" i="146"/>
  <c r="G22" i="146"/>
  <c r="G14" i="146"/>
  <c r="G26" i="146"/>
  <c r="G18" i="146"/>
  <c r="G23" i="146"/>
  <c r="G24" i="146"/>
  <c r="G12" i="146"/>
  <c r="I26" i="146"/>
  <c r="G13" i="129"/>
  <c r="G17" i="129"/>
  <c r="G14" i="129"/>
  <c r="G22" i="129"/>
  <c r="G19" i="129"/>
  <c r="G21" i="129"/>
  <c r="G20" i="129" l="1"/>
  <c r="G20" i="154"/>
  <c r="G14" i="66"/>
  <c r="G9" i="129"/>
  <c r="G12" i="154"/>
  <c r="G13" i="66"/>
  <c r="G12" i="62"/>
  <c r="G20" i="118"/>
  <c r="G26" i="172"/>
  <c r="G20" i="167"/>
  <c r="G22" i="167"/>
  <c r="G16" i="132"/>
  <c r="G22" i="157"/>
  <c r="I26" i="147"/>
  <c r="G15" i="108"/>
  <c r="G22" i="102"/>
  <c r="G12" i="83"/>
  <c r="G11" i="170"/>
  <c r="G15" i="116"/>
  <c r="G21" i="116"/>
  <c r="G15" i="87"/>
  <c r="G9" i="63"/>
  <c r="I26" i="87"/>
  <c r="G12" i="157"/>
  <c r="G9" i="169"/>
  <c r="G16" i="35"/>
  <c r="I24" i="142"/>
  <c r="G19" i="154"/>
  <c r="G18" i="126"/>
  <c r="G24" i="126"/>
  <c r="I26" i="121"/>
  <c r="G20" i="121"/>
  <c r="G22" i="126"/>
  <c r="G20" i="157"/>
  <c r="G9" i="170"/>
  <c r="G17" i="64"/>
  <c r="G14" i="131"/>
  <c r="G23" i="126"/>
  <c r="G10" i="154"/>
  <c r="G23" i="129"/>
  <c r="G18" i="154"/>
  <c r="G15" i="66"/>
  <c r="G16" i="66"/>
  <c r="G15" i="123"/>
  <c r="G13" i="134"/>
  <c r="G19" i="108"/>
  <c r="G20" i="53"/>
  <c r="G21" i="126"/>
  <c r="I26" i="122"/>
  <c r="G10" i="170"/>
  <c r="G21" i="115"/>
  <c r="G14" i="119"/>
  <c r="G14" i="55"/>
  <c r="G10" i="114"/>
  <c r="G18" i="172"/>
  <c r="G9" i="81"/>
  <c r="G16" i="123"/>
  <c r="G24" i="134"/>
  <c r="G18" i="121"/>
  <c r="G14" i="154"/>
  <c r="G16" i="129"/>
  <c r="G16" i="154"/>
  <c r="G22" i="66"/>
  <c r="G23" i="53"/>
  <c r="G22" i="107"/>
  <c r="G26" i="116"/>
  <c r="G16" i="121"/>
  <c r="I26" i="107"/>
  <c r="I26" i="77"/>
  <c r="I26" i="154"/>
  <c r="G23" i="154"/>
  <c r="I26" i="129"/>
  <c r="G15" i="154"/>
  <c r="G17" i="66"/>
  <c r="G16" i="158"/>
  <c r="G21" i="62"/>
  <c r="G24" i="140"/>
  <c r="G17" i="122"/>
  <c r="G13" i="118"/>
  <c r="G10" i="144"/>
  <c r="G20" i="123"/>
  <c r="G14" i="52"/>
  <c r="G22" i="52"/>
  <c r="G26" i="143"/>
  <c r="G22" i="143"/>
  <c r="G18" i="52"/>
  <c r="I26" i="126"/>
  <c r="G14" i="105"/>
  <c r="G20" i="105"/>
  <c r="G19" i="157"/>
  <c r="G18" i="105"/>
  <c r="I26" i="157"/>
  <c r="I26" i="118"/>
  <c r="G14" i="64"/>
  <c r="G13" i="52"/>
  <c r="G9" i="157"/>
  <c r="G17" i="144"/>
  <c r="G12" i="156"/>
  <c r="G26" i="63"/>
  <c r="G19" i="81"/>
  <c r="G26" i="156"/>
  <c r="G15" i="167"/>
  <c r="G20" i="52"/>
  <c r="G16" i="152"/>
  <c r="G9" i="83"/>
  <c r="G13" i="169"/>
  <c r="G26" i="64"/>
  <c r="G10" i="122"/>
  <c r="G18" i="81"/>
  <c r="G17" i="166"/>
  <c r="G16" i="169"/>
  <c r="G15" i="128"/>
  <c r="G26" i="83"/>
  <c r="G23" i="55"/>
  <c r="G23" i="84"/>
  <c r="I26" i="69"/>
  <c r="G18" i="78"/>
  <c r="S141" i="38"/>
  <c r="S76" i="38"/>
  <c r="S115" i="38"/>
  <c r="S52" i="38"/>
  <c r="S132" i="38"/>
  <c r="S69" i="38"/>
  <c r="S98" i="38"/>
  <c r="G26" i="129"/>
  <c r="G18" i="62"/>
  <c r="G15" i="122"/>
  <c r="G19" i="118"/>
  <c r="G19" i="123"/>
  <c r="G26" i="134"/>
  <c r="G18" i="157"/>
  <c r="G12" i="144"/>
  <c r="G22" i="147"/>
  <c r="G9" i="64"/>
  <c r="G20" i="69"/>
  <c r="G20" i="156"/>
  <c r="G23" i="69"/>
  <c r="G16" i="69"/>
  <c r="G14" i="83"/>
  <c r="G21" i="74"/>
  <c r="G13" i="55"/>
  <c r="G9" i="163"/>
  <c r="G12" i="55"/>
  <c r="G23" i="170"/>
  <c r="G15" i="174"/>
  <c r="G15" i="78"/>
  <c r="G26" i="154"/>
  <c r="G26" i="66"/>
  <c r="G24" i="129"/>
  <c r="G17" i="154"/>
  <c r="G23" i="66"/>
  <c r="G12" i="122"/>
  <c r="G18" i="118"/>
  <c r="G26" i="122"/>
  <c r="G10" i="118"/>
  <c r="G17" i="123"/>
  <c r="G9" i="123"/>
  <c r="I26" i="143"/>
  <c r="G15" i="107"/>
  <c r="G16" i="170"/>
  <c r="G11" i="167"/>
  <c r="G13" i="114"/>
  <c r="G23" i="108"/>
  <c r="G24" i="144"/>
  <c r="G13" i="156"/>
  <c r="G13" i="144"/>
  <c r="G12" i="74"/>
  <c r="I26" i="123"/>
  <c r="G21" i="167"/>
  <c r="G24" i="123"/>
  <c r="G24" i="69"/>
  <c r="G9" i="108"/>
  <c r="G15" i="83"/>
  <c r="G20" i="119"/>
  <c r="G19" i="74"/>
  <c r="G9" i="69"/>
  <c r="I26" i="163"/>
  <c r="G11" i="119"/>
  <c r="G15" i="55"/>
  <c r="G13" i="83"/>
  <c r="I26" i="167"/>
  <c r="S13" i="38"/>
  <c r="S51" i="38"/>
  <c r="S114" i="38"/>
  <c r="S83" i="38"/>
  <c r="S144" i="38"/>
  <c r="S62" i="38"/>
  <c r="D146" i="37"/>
  <c r="S82" i="38"/>
  <c r="S145" i="38"/>
  <c r="G22" i="154"/>
  <c r="G15" i="129"/>
  <c r="G13" i="154"/>
  <c r="G19" i="66"/>
  <c r="G21" i="144"/>
  <c r="G17" i="119"/>
  <c r="G18" i="144"/>
  <c r="G20" i="122"/>
  <c r="G14" i="123"/>
  <c r="G23" i="121"/>
  <c r="G21" i="157"/>
  <c r="G18" i="129"/>
  <c r="G9" i="154"/>
  <c r="I26" i="66"/>
  <c r="G18" i="167"/>
  <c r="G21" i="121"/>
  <c r="G23" i="122"/>
  <c r="G21" i="123"/>
  <c r="G15" i="156"/>
  <c r="G18" i="74"/>
  <c r="G19" i="126"/>
  <c r="G12" i="170"/>
  <c r="G19" i="114"/>
  <c r="G9" i="159"/>
  <c r="G20" i="159"/>
  <c r="G21" i="114"/>
  <c r="G17" i="55"/>
  <c r="G17" i="78"/>
  <c r="I26" i="78"/>
  <c r="G10" i="123"/>
  <c r="I10" i="123"/>
  <c r="I15" i="125"/>
  <c r="I11" i="129"/>
  <c r="F26" i="124"/>
  <c r="I10" i="104"/>
  <c r="I14" i="93"/>
  <c r="I23" i="84"/>
  <c r="H26" i="87"/>
  <c r="F26" i="79"/>
  <c r="H26" i="89"/>
  <c r="I26" i="89" s="1"/>
  <c r="I23" i="92"/>
  <c r="G16" i="165"/>
  <c r="F26" i="184"/>
  <c r="H26" i="176"/>
  <c r="I26" i="176" s="1"/>
  <c r="I13" i="182"/>
  <c r="G9" i="183"/>
  <c r="F26" i="183"/>
  <c r="I16" i="185"/>
  <c r="H26" i="175"/>
  <c r="I26" i="175" s="1"/>
  <c r="F26" i="180"/>
  <c r="F26" i="59"/>
  <c r="G126" i="37"/>
  <c r="S74" i="37"/>
  <c r="Q21" i="37"/>
  <c r="E92" i="37"/>
  <c r="F92" i="37"/>
  <c r="H92" i="37"/>
  <c r="I92" i="37"/>
  <c r="J92" i="37"/>
  <c r="K92" i="37"/>
  <c r="L92" i="37"/>
  <c r="M92" i="37"/>
  <c r="N92" i="37"/>
  <c r="O92" i="37"/>
  <c r="P92" i="37"/>
  <c r="C92" i="37"/>
  <c r="S92" i="37"/>
  <c r="E76" i="37"/>
  <c r="F76" i="37"/>
  <c r="H76" i="37"/>
  <c r="I76" i="37"/>
  <c r="J76" i="37"/>
  <c r="K76" i="37"/>
  <c r="L76" i="37"/>
  <c r="M76" i="37"/>
  <c r="N76" i="37"/>
  <c r="O76" i="37"/>
  <c r="P76" i="37"/>
  <c r="C76" i="37"/>
  <c r="S76" i="37"/>
  <c r="S142" i="37"/>
  <c r="G90" i="37"/>
  <c r="H90" i="37"/>
  <c r="J90" i="37"/>
  <c r="K90" i="37"/>
  <c r="L90" i="37"/>
  <c r="M90" i="37"/>
  <c r="N90" i="37"/>
  <c r="O90" i="37"/>
  <c r="P90" i="37"/>
  <c r="Q90" i="37"/>
  <c r="R90" i="37"/>
  <c r="E90" i="37"/>
  <c r="G74" i="37"/>
  <c r="H74" i="37"/>
  <c r="J74" i="37"/>
  <c r="K74" i="37"/>
  <c r="L74" i="37"/>
  <c r="M74" i="37"/>
  <c r="N74" i="37"/>
  <c r="O74" i="37"/>
  <c r="P74" i="37"/>
  <c r="Q74" i="37"/>
  <c r="R74" i="37"/>
  <c r="E74" i="37"/>
  <c r="R145" i="37"/>
  <c r="C145" i="37"/>
  <c r="S145" i="37"/>
  <c r="E145" i="37"/>
  <c r="F145" i="37"/>
  <c r="G145" i="37"/>
  <c r="H145" i="37"/>
  <c r="I145" i="37"/>
  <c r="K145" i="37"/>
  <c r="L145" i="37"/>
  <c r="M145" i="37"/>
  <c r="R129" i="37"/>
  <c r="C129" i="37"/>
  <c r="S129" i="37"/>
  <c r="E129" i="37"/>
  <c r="F129" i="37"/>
  <c r="G129" i="37"/>
  <c r="H129" i="37"/>
  <c r="I129" i="37"/>
  <c r="J129" i="37"/>
  <c r="K129" i="37"/>
  <c r="L129" i="37"/>
  <c r="M129" i="37"/>
  <c r="P129" i="37"/>
  <c r="I37" i="37"/>
  <c r="J37" i="37"/>
  <c r="R21" i="37"/>
  <c r="C21" i="37"/>
  <c r="S21" i="37"/>
  <c r="E21" i="37"/>
  <c r="F21" i="37"/>
  <c r="G21" i="37"/>
  <c r="H21" i="37"/>
  <c r="I21" i="37"/>
  <c r="J21" i="37"/>
  <c r="K21" i="37"/>
  <c r="L21" i="37"/>
  <c r="M21" i="37"/>
  <c r="N21" i="37"/>
  <c r="P21" i="37"/>
  <c r="G142" i="37"/>
  <c r="C74" i="37"/>
  <c r="R117" i="37"/>
  <c r="C117" i="37"/>
  <c r="S117" i="37"/>
  <c r="E117" i="37"/>
  <c r="F117" i="37"/>
  <c r="G117" i="37"/>
  <c r="H117" i="37"/>
  <c r="I117" i="37"/>
  <c r="J117" i="37"/>
  <c r="K117" i="37"/>
  <c r="L117" i="37"/>
  <c r="M117" i="37"/>
  <c r="P117" i="37"/>
  <c r="R101" i="37"/>
  <c r="C101" i="37"/>
  <c r="S101" i="37"/>
  <c r="E101" i="37"/>
  <c r="F101" i="37"/>
  <c r="G101" i="37"/>
  <c r="H101" i="37"/>
  <c r="I101" i="37"/>
  <c r="J101" i="37"/>
  <c r="K101" i="37"/>
  <c r="L101" i="37"/>
  <c r="M101" i="37"/>
  <c r="P101" i="37"/>
  <c r="E19" i="37"/>
  <c r="F19" i="37"/>
  <c r="H19" i="37"/>
  <c r="I19" i="37"/>
  <c r="J19" i="37"/>
  <c r="K19" i="37"/>
  <c r="L19" i="37"/>
  <c r="M19" i="37"/>
  <c r="N19" i="37"/>
  <c r="O19" i="37"/>
  <c r="P19" i="37"/>
  <c r="Q19" i="37"/>
  <c r="C19" i="37"/>
  <c r="S19" i="37"/>
  <c r="E142" i="37"/>
  <c r="F142" i="37"/>
  <c r="H142" i="37"/>
  <c r="I142" i="37"/>
  <c r="J142" i="37"/>
  <c r="K142" i="37"/>
  <c r="L142" i="37"/>
  <c r="M142" i="37"/>
  <c r="N142" i="37"/>
  <c r="O142" i="37"/>
  <c r="P142" i="37"/>
  <c r="E126" i="37"/>
  <c r="F126" i="37"/>
  <c r="H126" i="37"/>
  <c r="I126" i="37"/>
  <c r="J126" i="37"/>
  <c r="K126" i="37"/>
  <c r="L126" i="37"/>
  <c r="M126" i="37"/>
  <c r="N126" i="37"/>
  <c r="O126" i="37"/>
  <c r="P126" i="37"/>
  <c r="C126" i="37"/>
  <c r="S126" i="37"/>
  <c r="E33" i="37"/>
  <c r="F33" i="37"/>
  <c r="H33" i="37"/>
  <c r="I33" i="37"/>
  <c r="J33" i="37"/>
  <c r="K33" i="37"/>
  <c r="L33" i="37"/>
  <c r="M33" i="37"/>
  <c r="N33" i="37"/>
  <c r="O33" i="37"/>
  <c r="P33" i="37"/>
  <c r="C33" i="37"/>
  <c r="S33" i="37"/>
  <c r="I90" i="37"/>
  <c r="E114" i="37"/>
  <c r="F114" i="37"/>
  <c r="H114" i="37"/>
  <c r="I114" i="37"/>
  <c r="J114" i="37"/>
  <c r="K114" i="37"/>
  <c r="L114" i="37"/>
  <c r="M114" i="37"/>
  <c r="N114" i="37"/>
  <c r="O114" i="37"/>
  <c r="P114" i="37"/>
  <c r="C114" i="37"/>
  <c r="S114" i="37"/>
  <c r="E98" i="37"/>
  <c r="F98" i="37"/>
  <c r="H98" i="37"/>
  <c r="I98" i="37"/>
  <c r="J98" i="37"/>
  <c r="K98" i="37"/>
  <c r="L98" i="37"/>
  <c r="M98" i="37"/>
  <c r="N98" i="37"/>
  <c r="O98" i="37"/>
  <c r="P98" i="37"/>
  <c r="C98" i="37"/>
  <c r="S98" i="37"/>
  <c r="G17" i="37"/>
  <c r="H17" i="37"/>
  <c r="J17" i="37"/>
  <c r="K17" i="37"/>
  <c r="L17" i="37"/>
  <c r="M17" i="37"/>
  <c r="N17" i="37"/>
  <c r="O17" i="37"/>
  <c r="P17" i="37"/>
  <c r="Q17" i="37"/>
  <c r="R17" i="37"/>
  <c r="C17" i="37"/>
  <c r="S17" i="37"/>
  <c r="E17" i="37"/>
  <c r="Q129" i="37"/>
  <c r="F90" i="37"/>
  <c r="G140" i="37"/>
  <c r="H140" i="37"/>
  <c r="J140" i="37"/>
  <c r="K140" i="37"/>
  <c r="L140" i="37"/>
  <c r="M140" i="37"/>
  <c r="N140" i="37"/>
  <c r="O140" i="37"/>
  <c r="P140" i="37"/>
  <c r="Q140" i="37"/>
  <c r="R140" i="37"/>
  <c r="G31" i="37"/>
  <c r="H31" i="37"/>
  <c r="J31" i="37"/>
  <c r="K31" i="37"/>
  <c r="L31" i="37"/>
  <c r="M31" i="37"/>
  <c r="N31" i="37"/>
  <c r="O31" i="37"/>
  <c r="P31" i="37"/>
  <c r="Q31" i="37"/>
  <c r="R31" i="37"/>
  <c r="C31" i="37"/>
  <c r="E31" i="37"/>
  <c r="Q145" i="37"/>
  <c r="O129" i="37"/>
  <c r="D90" i="37"/>
  <c r="I17" i="37"/>
  <c r="I9" i="38"/>
  <c r="I21" i="38"/>
  <c r="I29" i="38"/>
  <c r="I128" i="38"/>
  <c r="I144" i="38"/>
  <c r="I45" i="38"/>
  <c r="I55" i="38"/>
  <c r="I72" i="38"/>
  <c r="I80" i="38"/>
  <c r="I88" i="38"/>
  <c r="I127" i="38"/>
  <c r="I143" i="38"/>
  <c r="I11" i="38"/>
  <c r="I14" i="38"/>
  <c r="I37" i="38"/>
  <c r="I44" i="38"/>
  <c r="I64" i="38"/>
  <c r="I71" i="38"/>
  <c r="I79" i="38"/>
  <c r="I87" i="38"/>
  <c r="I141" i="38"/>
  <c r="I19" i="38"/>
  <c r="I27" i="38"/>
  <c r="I53" i="38"/>
  <c r="I96" i="38"/>
  <c r="I140" i="38"/>
  <c r="I35" i="38"/>
  <c r="I43" i="38"/>
  <c r="I63" i="38"/>
  <c r="I70" i="38"/>
  <c r="I78" i="38"/>
  <c r="I86" i="38"/>
  <c r="I95" i="38"/>
  <c r="I139" i="38"/>
  <c r="I18" i="38"/>
  <c r="I26" i="38"/>
  <c r="I42" i="38"/>
  <c r="I52" i="38"/>
  <c r="I62" i="38"/>
  <c r="I138" i="38"/>
  <c r="I34" i="38"/>
  <c r="I69" i="38"/>
  <c r="I77" i="38"/>
  <c r="I85" i="38"/>
  <c r="I93" i="38"/>
  <c r="I137" i="38"/>
  <c r="I13" i="38"/>
  <c r="I17" i="38"/>
  <c r="I25" i="38"/>
  <c r="I41" i="38"/>
  <c r="I51" i="38"/>
  <c r="I61" i="38"/>
  <c r="I136" i="38"/>
  <c r="I33" i="38"/>
  <c r="I40" i="38"/>
  <c r="I50" i="38"/>
  <c r="I68" i="38"/>
  <c r="I76" i="38"/>
  <c r="I84" i="38"/>
  <c r="I92" i="38"/>
  <c r="I135" i="38"/>
  <c r="I10" i="38"/>
  <c r="I24" i="38"/>
  <c r="I60" i="38"/>
  <c r="I134" i="38"/>
  <c r="I16" i="38"/>
  <c r="I32" i="38"/>
  <c r="I39" i="38"/>
  <c r="I49" i="38"/>
  <c r="I67" i="38"/>
  <c r="I75" i="38"/>
  <c r="I83" i="38"/>
  <c r="I91" i="38"/>
  <c r="I133" i="38"/>
  <c r="I23" i="38"/>
  <c r="I38" i="38"/>
  <c r="I48" i="38"/>
  <c r="I59" i="38"/>
  <c r="I132" i="38"/>
  <c r="I8" i="38"/>
  <c r="I12" i="38"/>
  <c r="I22" i="38"/>
  <c r="I47" i="38"/>
  <c r="I57" i="38"/>
  <c r="I125" i="38"/>
  <c r="I130" i="38"/>
  <c r="I147" i="38"/>
  <c r="G112" i="37"/>
  <c r="H112" i="37"/>
  <c r="J112" i="37"/>
  <c r="K112" i="37"/>
  <c r="L112" i="37"/>
  <c r="M112" i="37"/>
  <c r="N112" i="37"/>
  <c r="O112" i="37"/>
  <c r="P112" i="37"/>
  <c r="Q112" i="37"/>
  <c r="R112" i="37"/>
  <c r="E112" i="37"/>
  <c r="G96" i="37"/>
  <c r="H96" i="37"/>
  <c r="J96" i="37"/>
  <c r="K96" i="37"/>
  <c r="L96" i="37"/>
  <c r="M96" i="37"/>
  <c r="N96" i="37"/>
  <c r="O96" i="37"/>
  <c r="P96" i="37"/>
  <c r="Q96" i="37"/>
  <c r="R96" i="37"/>
  <c r="E96" i="37"/>
  <c r="R57" i="37"/>
  <c r="C57" i="37"/>
  <c r="S57" i="37"/>
  <c r="E57" i="37"/>
  <c r="F57" i="37"/>
  <c r="G57" i="37"/>
  <c r="H57" i="37"/>
  <c r="I57" i="37"/>
  <c r="J57" i="37"/>
  <c r="K57" i="37"/>
  <c r="L57" i="37"/>
  <c r="M57" i="37"/>
  <c r="P57" i="37"/>
  <c r="R41" i="37"/>
  <c r="C41" i="37"/>
  <c r="S41" i="37"/>
  <c r="E41" i="37"/>
  <c r="F41" i="37"/>
  <c r="G41" i="37"/>
  <c r="H41" i="37"/>
  <c r="I41" i="37"/>
  <c r="J41" i="37"/>
  <c r="K41" i="37"/>
  <c r="L41" i="37"/>
  <c r="M41" i="37"/>
  <c r="P41" i="37"/>
  <c r="N145" i="37"/>
  <c r="I52" i="37"/>
  <c r="N67" i="37"/>
  <c r="O67" i="37"/>
  <c r="Q67" i="37"/>
  <c r="R67" i="37"/>
  <c r="C67" i="37"/>
  <c r="S67" i="37"/>
  <c r="D67" i="37"/>
  <c r="E67" i="37"/>
  <c r="F67" i="37"/>
  <c r="G67" i="37"/>
  <c r="H67" i="37"/>
  <c r="I67" i="37"/>
  <c r="L67" i="37"/>
  <c r="E54" i="37"/>
  <c r="F54" i="37"/>
  <c r="H54" i="37"/>
  <c r="I54" i="37"/>
  <c r="J54" i="37"/>
  <c r="K54" i="37"/>
  <c r="L54" i="37"/>
  <c r="M54" i="37"/>
  <c r="N54" i="37"/>
  <c r="O54" i="37"/>
  <c r="P54" i="37"/>
  <c r="C54" i="37"/>
  <c r="S54" i="37"/>
  <c r="J145" i="37"/>
  <c r="R33" i="37"/>
  <c r="R79" i="37"/>
  <c r="C79" i="37"/>
  <c r="S79" i="37"/>
  <c r="E79" i="37"/>
  <c r="F79" i="37"/>
  <c r="G79" i="37"/>
  <c r="H79" i="37"/>
  <c r="I79" i="37"/>
  <c r="J79" i="37"/>
  <c r="K79" i="37"/>
  <c r="L79" i="37"/>
  <c r="M79" i="37"/>
  <c r="P79" i="37"/>
  <c r="G52" i="37"/>
  <c r="H52" i="37"/>
  <c r="J52" i="37"/>
  <c r="K52" i="37"/>
  <c r="L52" i="37"/>
  <c r="M52" i="37"/>
  <c r="N52" i="37"/>
  <c r="O52" i="37"/>
  <c r="P52" i="37"/>
  <c r="Q52" i="37"/>
  <c r="R52" i="37"/>
  <c r="E52" i="37"/>
  <c r="Q126" i="37"/>
  <c r="C52" i="37"/>
  <c r="G33" i="37"/>
  <c r="F45" i="38"/>
  <c r="F9" i="38"/>
  <c r="F30" i="38"/>
  <c r="F15" i="38"/>
  <c r="G58" i="38"/>
  <c r="F57" i="38"/>
  <c r="F47" i="38"/>
  <c r="R44" i="38"/>
  <c r="R37" i="38"/>
  <c r="G31" i="38"/>
  <c r="Q27" i="38"/>
  <c r="J24" i="38"/>
  <c r="F22" i="38"/>
  <c r="Q19" i="38"/>
  <c r="R9" i="38"/>
  <c r="F31" i="38"/>
  <c r="F59" i="38"/>
  <c r="F48" i="38"/>
  <c r="F38" i="38"/>
  <c r="F23" i="38"/>
  <c r="J17" i="38"/>
  <c r="G16" i="38"/>
  <c r="J13" i="38"/>
  <c r="R11" i="38"/>
  <c r="F8" i="38"/>
  <c r="F60" i="38"/>
  <c r="R56" i="38"/>
  <c r="G50" i="38"/>
  <c r="R46" i="38"/>
  <c r="J42" i="38"/>
  <c r="G40" i="38"/>
  <c r="G33" i="38"/>
  <c r="R30" i="38"/>
  <c r="Q29" i="38"/>
  <c r="J26" i="38"/>
  <c r="F24" i="38"/>
  <c r="Q21" i="38"/>
  <c r="J18" i="38"/>
  <c r="G13" i="38"/>
  <c r="F50" i="38"/>
  <c r="F40" i="38"/>
  <c r="F33" i="38"/>
  <c r="F13" i="38"/>
  <c r="F61" i="38"/>
  <c r="R58" i="38"/>
  <c r="J53" i="38"/>
  <c r="F51" i="38"/>
  <c r="F41" i="38"/>
  <c r="G34" i="38"/>
  <c r="R31" i="38"/>
  <c r="J27" i="38"/>
  <c r="F25" i="38"/>
  <c r="Q22" i="38"/>
  <c r="J19" i="38"/>
  <c r="H18" i="38"/>
  <c r="F17" i="38"/>
  <c r="R15" i="38"/>
  <c r="Q9" i="38"/>
  <c r="F34" i="38"/>
  <c r="F62" i="38"/>
  <c r="J54" i="38"/>
  <c r="F52" i="38"/>
  <c r="R49" i="38"/>
  <c r="G43" i="38"/>
  <c r="F42" i="38"/>
  <c r="R39" i="38"/>
  <c r="Q38" i="38"/>
  <c r="G35" i="38"/>
  <c r="R32" i="38"/>
  <c r="J28" i="38"/>
  <c r="H27" i="38"/>
  <c r="F26" i="38"/>
  <c r="Q23" i="38"/>
  <c r="J20" i="38"/>
  <c r="H19" i="38"/>
  <c r="F18" i="38"/>
  <c r="P12" i="38"/>
  <c r="F96" i="38"/>
  <c r="F53" i="38"/>
  <c r="R50" i="38"/>
  <c r="G44" i="38"/>
  <c r="R40" i="38"/>
  <c r="G37" i="38"/>
  <c r="R33" i="38"/>
  <c r="J29" i="38"/>
  <c r="F27" i="38"/>
  <c r="Q24" i="38"/>
  <c r="J21" i="38"/>
  <c r="F19" i="38"/>
  <c r="G14" i="38"/>
  <c r="F11" i="38"/>
  <c r="J9" i="38"/>
  <c r="Q8" i="38"/>
  <c r="F87" i="38"/>
  <c r="F79" i="38"/>
  <c r="F71" i="38"/>
  <c r="F64" i="38"/>
  <c r="R61" i="38"/>
  <c r="J56" i="38"/>
  <c r="G54" i="38"/>
  <c r="R51" i="38"/>
  <c r="J46" i="38"/>
  <c r="F44" i="38"/>
  <c r="R41" i="38"/>
  <c r="Q40" i="38"/>
  <c r="J30" i="38"/>
  <c r="G28" i="38"/>
  <c r="R25" i="38"/>
  <c r="E14" i="38"/>
  <c r="G26" i="180" l="1"/>
  <c r="G14" i="180"/>
  <c r="G19" i="180"/>
  <c r="G17" i="180"/>
  <c r="G24" i="180"/>
  <c r="I26" i="180"/>
  <c r="G21" i="180"/>
  <c r="G15" i="180"/>
  <c r="G22" i="180"/>
  <c r="G9" i="180"/>
  <c r="G16" i="180"/>
  <c r="G18" i="180"/>
  <c r="G11" i="180"/>
  <c r="G23" i="180"/>
  <c r="G12" i="180"/>
  <c r="G13" i="180"/>
  <c r="G10" i="180"/>
  <c r="G20" i="180"/>
  <c r="G17" i="124"/>
  <c r="G24" i="124"/>
  <c r="G15" i="124"/>
  <c r="G26" i="124"/>
  <c r="G13" i="124"/>
  <c r="I26" i="124"/>
  <c r="G9" i="124"/>
  <c r="G19" i="124"/>
  <c r="G12" i="124"/>
  <c r="G16" i="124"/>
  <c r="G14" i="124"/>
  <c r="G20" i="124"/>
  <c r="G11" i="124"/>
  <c r="G23" i="124"/>
  <c r="G18" i="124"/>
  <c r="G22" i="124"/>
  <c r="G21" i="124"/>
  <c r="G17" i="183"/>
  <c r="G21" i="183"/>
  <c r="G23" i="183"/>
  <c r="G10" i="183"/>
  <c r="G12" i="183"/>
  <c r="G18" i="183"/>
  <c r="I26" i="183"/>
  <c r="G11" i="183"/>
  <c r="G19" i="183"/>
  <c r="G20" i="183"/>
  <c r="G16" i="183"/>
  <c r="G15" i="183"/>
  <c r="G14" i="183"/>
  <c r="G22" i="183"/>
  <c r="G24" i="183"/>
  <c r="G13" i="183"/>
  <c r="G26" i="183"/>
  <c r="G24" i="184"/>
  <c r="G13" i="184"/>
  <c r="G10" i="184"/>
  <c r="G14" i="184"/>
  <c r="G23" i="184"/>
  <c r="I26" i="184"/>
  <c r="G19" i="184"/>
  <c r="G21" i="184"/>
  <c r="G18" i="184"/>
  <c r="G12" i="184"/>
  <c r="G26" i="184"/>
  <c r="G22" i="184"/>
  <c r="G15" i="184"/>
  <c r="G16" i="184"/>
  <c r="G20" i="184"/>
  <c r="G9" i="184"/>
  <c r="G17" i="184"/>
  <c r="I26" i="79"/>
  <c r="G26" i="79"/>
  <c r="G22" i="79"/>
  <c r="G18" i="79"/>
  <c r="G24" i="79"/>
  <c r="G12" i="79"/>
  <c r="G19" i="79"/>
  <c r="G21" i="79"/>
  <c r="G15" i="79"/>
  <c r="G16" i="79"/>
  <c r="G14" i="79"/>
  <c r="G9" i="79"/>
  <c r="G13" i="79"/>
  <c r="G17" i="79"/>
  <c r="G20" i="79"/>
  <c r="G23" i="79"/>
  <c r="G13" i="59"/>
  <c r="G26" i="59"/>
  <c r="G15" i="59"/>
  <c r="G23" i="59"/>
  <c r="G17" i="59"/>
  <c r="G9" i="59"/>
  <c r="G21" i="59"/>
  <c r="G16" i="59"/>
  <c r="G18" i="59"/>
  <c r="G10" i="59"/>
  <c r="G12" i="59"/>
  <c r="G14" i="59"/>
  <c r="G20" i="59"/>
  <c r="G19" i="59"/>
  <c r="G24" i="59"/>
  <c r="G22" i="59"/>
  <c r="I26" i="59"/>
</calcChain>
</file>

<file path=xl/sharedStrings.xml><?xml version="1.0" encoding="utf-8"?>
<sst xmlns="http://schemas.openxmlformats.org/spreadsheetml/2006/main" count="24880" uniqueCount="335">
  <si>
    <t>Adolfo Alsina</t>
  </si>
  <si>
    <t>Adolfo Gonzales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</si>
  <si>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</si>
  <si>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</si>
  <si>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</si>
  <si>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</si>
  <si>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</si>
  <si>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</si>
  <si>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</si>
  <si>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</si>
  <si>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</si>
  <si>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</si>
  <si>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</si>
  <si>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</si>
  <si>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</si>
  <si>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</si>
  <si>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</si>
  <si>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</si>
  <si>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</si>
  <si>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</si>
  <si>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</si>
  <si>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</si>
  <si>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</si>
  <si>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</si>
  <si>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</si>
  <si>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Rosales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</si>
  <si>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</si>
  <si>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</si>
  <si>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</si>
  <si>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</si>
  <si>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</si>
  <si>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</si>
  <si>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</si>
  <si>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</si>
  <si>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</si>
  <si>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</si>
  <si>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</si>
  <si>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</si>
  <si>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</si>
  <si>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</si>
  <si>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</si>
  <si>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</si>
  <si>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</si>
  <si>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</si>
  <si>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</si>
  <si>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</si>
  <si>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Madariaga</t>
  </si>
  <si>
    <t>General Lamadrid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</si>
  <si>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</si>
  <si>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</si>
  <si>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</si>
  <si>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</si>
  <si>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</si>
  <si>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</si>
  <si>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</si>
  <si>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</si>
  <si>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</si>
  <si>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</si>
  <si>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</si>
  <si>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</si>
  <si>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</si>
  <si>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</si>
  <si>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</si>
  <si>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</si>
  <si>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</si>
  <si>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</si>
  <si>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</si>
  <si>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</si>
  <si>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</si>
  <si>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</si>
  <si>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</si>
  <si>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</si>
  <si>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</si>
  <si>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</si>
  <si>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</si>
  <si>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</si>
  <si>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</si>
  <si>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</si>
  <si>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</si>
  <si>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</si>
  <si>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</si>
  <si>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</si>
  <si>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</si>
  <si>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</si>
  <si>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</si>
  <si>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</si>
  <si>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</si>
  <si>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</si>
  <si>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Nueve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</si>
  <si>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</si>
  <si>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</si>
  <si>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</si>
  <si>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</si>
  <si>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</si>
  <si>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</si>
  <si>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</si>
  <si>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</si>
  <si>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</si>
  <si>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</si>
  <si>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</si>
  <si>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</si>
  <si>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</si>
  <si>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</si>
  <si>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</si>
  <si>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</si>
  <si>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</si>
  <si>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</si>
  <si>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</si>
  <si>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</si>
  <si>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</si>
  <si>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</si>
  <si>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</si>
  <si>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</si>
  <si>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</si>
  <si>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</si>
  <si>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</si>
  <si>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</si>
  <si>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</si>
  <si>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</si>
  <si>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</si>
  <si>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</si>
  <si>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</si>
  <si>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</si>
  <si>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</si>
  <si>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</si>
  <si>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</si>
  <si>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</si>
  <si>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</si>
  <si>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</si>
  <si>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Veinticinco de Mayo</t>
  </si>
  <si>
    <t>Vicente López</t>
  </si>
  <si>
    <t>Villa Gesell</t>
  </si>
  <si>
    <t>Villarino</t>
  </si>
  <si>
    <t>Zárate</t>
  </si>
  <si>
    <t>Partido</t>
  </si>
  <si>
    <t>K</t>
  </si>
  <si>
    <t>E</t>
  </si>
  <si>
    <t>Total</t>
  </si>
  <si>
    <t>Agricultura, ganadería, caza y silvicultura</t>
  </si>
  <si>
    <t>A</t>
  </si>
  <si>
    <t>Pesca y servicios conexos</t>
  </si>
  <si>
    <t>B</t>
  </si>
  <si>
    <t>Explotación de minas y canteras</t>
  </si>
  <si>
    <t>C</t>
  </si>
  <si>
    <t>Servicios comunitarios, sociales y personales n.c.p.</t>
  </si>
  <si>
    <t>O</t>
  </si>
  <si>
    <t>Servicios de hogares privados que contratan servicio doméstico</t>
  </si>
  <si>
    <t>P</t>
  </si>
  <si>
    <t>D</t>
  </si>
  <si>
    <t>F</t>
  </si>
  <si>
    <t>G</t>
  </si>
  <si>
    <t>H</t>
  </si>
  <si>
    <t>I</t>
  </si>
  <si>
    <t>J</t>
  </si>
  <si>
    <t>L</t>
  </si>
  <si>
    <t>M</t>
  </si>
  <si>
    <t>N</t>
  </si>
  <si>
    <t>Provincia de Buenos Aires</t>
  </si>
  <si>
    <t>Fuente: Dirección Provincial de Estadística.</t>
  </si>
  <si>
    <t>General Sarmiento</t>
  </si>
  <si>
    <t>Estructura</t>
  </si>
  <si>
    <t>Desagregación Municipal del Producto Bruto Geográfico</t>
  </si>
  <si>
    <t>Miles de $</t>
  </si>
  <si>
    <t>Participación en Pbg</t>
  </si>
  <si>
    <t>Pbg</t>
  </si>
  <si>
    <t>Industria Manufacturera</t>
  </si>
  <si>
    <t>Electricidad, gas y agua</t>
  </si>
  <si>
    <t>Construcción</t>
  </si>
  <si>
    <t>Comercio al por mayor, al por menor y reparaciones</t>
  </si>
  <si>
    <t>Intermediación financiera y otros servicios financieros</t>
  </si>
  <si>
    <t>Servicios inmobiliarios, empresariales  y de alquiler</t>
  </si>
  <si>
    <t>Administración pública, defensa y seguridad social obligatoria</t>
  </si>
  <si>
    <t>Enseñanza</t>
  </si>
  <si>
    <t>Servicios sociales y de salud</t>
  </si>
  <si>
    <t>Bienes</t>
  </si>
  <si>
    <t>Servicios</t>
  </si>
  <si>
    <t>Valor Agregado según Municipio por producciòn de bienes o servicios</t>
  </si>
  <si>
    <t>En miles de pesos, a precios del productor</t>
  </si>
  <si>
    <t>Desagregación Municipal del Producto Bruto Geográfico. Año 2003</t>
  </si>
  <si>
    <t>Valor Agregado según Municipio por actividad económica</t>
  </si>
  <si>
    <t>ir</t>
  </si>
  <si>
    <t>volver</t>
  </si>
  <si>
    <t>Cuadros5</t>
  </si>
  <si>
    <t>Cuadros6</t>
  </si>
  <si>
    <t>Cuadros7</t>
  </si>
  <si>
    <t>Cuadros8</t>
  </si>
  <si>
    <t>Cuadros9</t>
  </si>
  <si>
    <t>Cuadros10</t>
  </si>
  <si>
    <t>Cuadros11</t>
  </si>
  <si>
    <t>Cuadros12</t>
  </si>
  <si>
    <t>Cuadros13</t>
  </si>
  <si>
    <t>Cuadros14</t>
  </si>
  <si>
    <t>Cuadros15</t>
  </si>
  <si>
    <t>Cuadros16</t>
  </si>
  <si>
    <t>Cuadros17</t>
  </si>
  <si>
    <t>Cuadros18</t>
  </si>
  <si>
    <t>Cuadros19</t>
  </si>
  <si>
    <t>Cuadros20</t>
  </si>
  <si>
    <t>Cuadros21</t>
  </si>
  <si>
    <t>Cuadros22</t>
  </si>
  <si>
    <t>Cuadros23</t>
  </si>
  <si>
    <t>Cuadros24</t>
  </si>
  <si>
    <t>Cuadros25</t>
  </si>
  <si>
    <t>Cuadros26</t>
  </si>
  <si>
    <t>Cuadros27</t>
  </si>
  <si>
    <t>Distrito</t>
  </si>
  <si>
    <t>Links</t>
  </si>
  <si>
    <t>Cuadros28</t>
  </si>
  <si>
    <t>Cuadros29</t>
  </si>
  <si>
    <t>Cuadros30</t>
  </si>
  <si>
    <t>Cuadros31</t>
  </si>
  <si>
    <t>Cuadros32</t>
  </si>
  <si>
    <t>Cuadros33</t>
  </si>
  <si>
    <t>Cuadros34</t>
  </si>
  <si>
    <t>Cuadros35</t>
  </si>
  <si>
    <t>Cuadros36</t>
  </si>
  <si>
    <t>Cuadros37</t>
  </si>
  <si>
    <t>Cuadros38</t>
  </si>
  <si>
    <t>Cuadros39</t>
  </si>
  <si>
    <t>Cuadros40</t>
  </si>
  <si>
    <t>Cuadros41</t>
  </si>
  <si>
    <t>Cuadros42</t>
  </si>
  <si>
    <t>Cuadros43</t>
  </si>
  <si>
    <t>Cuadros44</t>
  </si>
  <si>
    <t>Cuadros45</t>
  </si>
  <si>
    <t>Cuadros46</t>
  </si>
  <si>
    <t>Cuadros47</t>
  </si>
  <si>
    <t>Cuadros48</t>
  </si>
  <si>
    <t>Cuadros49</t>
  </si>
  <si>
    <t>Cuadros50</t>
  </si>
  <si>
    <t>Cuadros51</t>
  </si>
  <si>
    <t>Cuadros52</t>
  </si>
  <si>
    <t>Cuadros53</t>
  </si>
  <si>
    <t>Cuadros54</t>
  </si>
  <si>
    <t>Cuadros55</t>
  </si>
  <si>
    <t>Cuadros56</t>
  </si>
  <si>
    <t>Cuadros57</t>
  </si>
  <si>
    <t>Cuadros58</t>
  </si>
  <si>
    <t>Cuadros59</t>
  </si>
  <si>
    <t>Cuadros60</t>
  </si>
  <si>
    <t>Cuadros61</t>
  </si>
  <si>
    <t>Cuadros62</t>
  </si>
  <si>
    <t>Cuadros63</t>
  </si>
  <si>
    <t>Cuadros64</t>
  </si>
  <si>
    <t>Cuadros65</t>
  </si>
  <si>
    <t>Cuadros66</t>
  </si>
  <si>
    <t>Cuadros67</t>
  </si>
  <si>
    <t>Cuadros68</t>
  </si>
  <si>
    <t>Cuadros69</t>
  </si>
  <si>
    <t>Cuadros70</t>
  </si>
  <si>
    <t>Cuadros71</t>
  </si>
  <si>
    <t>Cuadros72</t>
  </si>
  <si>
    <t>Cuadros73</t>
  </si>
  <si>
    <t>Cuadros74</t>
  </si>
  <si>
    <t>Cuadros</t>
  </si>
  <si>
    <t>Cuadros75</t>
  </si>
  <si>
    <t>Cuadros76</t>
  </si>
  <si>
    <t>Cuadros77</t>
  </si>
  <si>
    <t>Cuadros78</t>
  </si>
  <si>
    <t>Cuadros79</t>
  </si>
  <si>
    <t>Cuadros80</t>
  </si>
  <si>
    <t>Cuadros81</t>
  </si>
  <si>
    <t>Cuadros82</t>
  </si>
  <si>
    <t>Cuadros83</t>
  </si>
  <si>
    <t>Cuadros84</t>
  </si>
  <si>
    <t>Cuadros85</t>
  </si>
  <si>
    <t>Cuadros86</t>
  </si>
  <si>
    <t>Cuadros87</t>
  </si>
  <si>
    <t>Cuadros88</t>
  </si>
  <si>
    <t>Cuadros89</t>
  </si>
  <si>
    <t>Cuadros90</t>
  </si>
  <si>
    <t>Cuadros91</t>
  </si>
  <si>
    <t>Cuadros92</t>
  </si>
  <si>
    <t>Cuadros93</t>
  </si>
  <si>
    <t>Cuadros94</t>
  </si>
  <si>
    <t>Cuadros95</t>
  </si>
  <si>
    <t>Cuadros96</t>
  </si>
  <si>
    <t>Cuadros97</t>
  </si>
  <si>
    <t>Cuadros98</t>
  </si>
  <si>
    <t>Cuadros99</t>
  </si>
  <si>
    <t>Cuadros100</t>
  </si>
  <si>
    <t>Cuadros101</t>
  </si>
  <si>
    <t>Cuadros102</t>
  </si>
  <si>
    <t>Cuadros103</t>
  </si>
  <si>
    <t>Cuadros104</t>
  </si>
  <si>
    <t>Cuadros105</t>
  </si>
  <si>
    <t>Cuadros106</t>
  </si>
  <si>
    <t>Cuadros107</t>
  </si>
  <si>
    <t>Cuadros108</t>
  </si>
  <si>
    <t>Cuadros109</t>
  </si>
  <si>
    <t>Cuadros110</t>
  </si>
  <si>
    <t>Cuadros111</t>
  </si>
  <si>
    <t>Cuadros112</t>
  </si>
  <si>
    <t>Cuadros113</t>
  </si>
  <si>
    <t>Cuadros114</t>
  </si>
  <si>
    <t>Cuadros115</t>
  </si>
  <si>
    <t>Cuadros116</t>
  </si>
  <si>
    <t>Cuadros117</t>
  </si>
  <si>
    <t>Cuadros118</t>
  </si>
  <si>
    <t>Cuadros119</t>
  </si>
  <si>
    <t>Cuadros120</t>
  </si>
  <si>
    <t>Cuadros121</t>
  </si>
  <si>
    <t>Cuadros122</t>
  </si>
  <si>
    <t>Cuadros123</t>
  </si>
  <si>
    <t>Cuadros124</t>
  </si>
  <si>
    <t>Cuadros125</t>
  </si>
  <si>
    <t>Cuadros126</t>
  </si>
  <si>
    <t>Cuadros127</t>
  </si>
  <si>
    <t>Cuadros128</t>
  </si>
  <si>
    <t>Cuadros129</t>
  </si>
  <si>
    <t>Cuadros130</t>
  </si>
  <si>
    <t>Cuadros131</t>
  </si>
  <si>
    <t>Cuadros132</t>
  </si>
  <si>
    <t>Cuadros133</t>
  </si>
  <si>
    <t>Cuadros134</t>
  </si>
  <si>
    <t>Cuadros135</t>
  </si>
  <si>
    <t>Cuadros136</t>
  </si>
  <si>
    <t>Cuadros137</t>
  </si>
  <si>
    <t>Cuadros138</t>
  </si>
  <si>
    <t>Sector</t>
  </si>
  <si>
    <t>En miles de pesos</t>
  </si>
  <si>
    <t>En %</t>
  </si>
  <si>
    <t>Transporte, almacenamiento y comunicaciones</t>
  </si>
  <si>
    <t>Hoteles y restaurantes</t>
  </si>
  <si>
    <t>Sector de actividad económica</t>
  </si>
  <si>
    <t>Participación de cada Municipio en cada Actividad Economica Año 2003. En %</t>
  </si>
  <si>
    <t>Municipio</t>
  </si>
  <si>
    <t>Participación de cada actividad economica en cada Municipio. Año 2003. En %</t>
  </si>
  <si>
    <t>Coronel de Marina L. Rosales</t>
  </si>
  <si>
    <t>General Juan Madariaga</t>
  </si>
  <si>
    <t>General La Madrid</t>
  </si>
  <si>
    <t>General Pueyrredon</t>
  </si>
  <si>
    <t>9 de Julio</t>
  </si>
  <si>
    <t>Puan</t>
  </si>
  <si>
    <t>25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</si>
</sst>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u/>
      <sz val="9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53"/>
      </bottom>
      <diagonal/>
    </border>
    <border>
      <left/>
      <right/>
      <top/>
      <bottom style="thin">
        <color indexed="5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5">
    <xf numFmtId="0" fontId="0" fillId="0" borderId="0" xfId="0"/>
    <xf numFmtId="3" fontId="2" fillId="0" borderId="0" xfId="0" applyNumberFormat="1" applyFont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1" applyFill="1" applyBorder="1" applyAlignment="1" applyProtection="1">
      <alignment horizontal="center" vertical="center"/>
      <protection locked="0"/>
    </xf>
    <xf numFmtId="3" fontId="2" fillId="2" borderId="0" xfId="0" applyNumberFormat="1" applyFont="1" applyFill="1" applyBorder="1" applyAlignment="1">
      <alignment horizontal="left" vertical="center"/>
    </xf>
    <xf numFmtId="0" fontId="4" fillId="3" borderId="0" xfId="0" applyFont="1" applyFill="1"/>
    <xf numFmtId="0" fontId="2" fillId="0" borderId="0" xfId="0" applyFont="1"/>
    <xf numFmtId="0" fontId="8" fillId="2" borderId="0" xfId="1" applyFont="1" applyFill="1" applyAlignment="1" applyProtection="1"/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justify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164" fontId="10" fillId="0" borderId="0" xfId="2" applyNumberFormat="1" applyFont="1" applyAlignment="1">
      <alignment vertical="center"/>
    </xf>
    <xf numFmtId="164" fontId="10" fillId="0" borderId="0" xfId="2" applyNumberFormat="1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3" fontId="9" fillId="4" borderId="2" xfId="0" applyNumberFormat="1" applyFont="1" applyFill="1" applyBorder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justify"/>
    </xf>
    <xf numFmtId="0" fontId="10" fillId="0" borderId="0" xfId="0" applyFont="1"/>
    <xf numFmtId="3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164" fontId="10" fillId="0" borderId="0" xfId="2" applyNumberFormat="1" applyFont="1" applyBorder="1" applyAlignment="1">
      <alignment vertical="center"/>
    </xf>
    <xf numFmtId="3" fontId="9" fillId="4" borderId="2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3" fontId="9" fillId="4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left" vertical="center"/>
    </xf>
    <xf numFmtId="3" fontId="10" fillId="0" borderId="5" xfId="0" applyNumberFormat="1" applyFont="1" applyFill="1" applyBorder="1" applyAlignment="1">
      <alignment horizontal="left" vertical="center"/>
    </xf>
    <xf numFmtId="3" fontId="10" fillId="0" borderId="5" xfId="0" applyNumberFormat="1" applyFont="1" applyBorder="1" applyAlignment="1">
      <alignment vertical="center"/>
    </xf>
    <xf numFmtId="164" fontId="10" fillId="0" borderId="5" xfId="2" applyNumberFormat="1" applyFont="1" applyBorder="1" applyAlignment="1">
      <alignment vertical="center"/>
    </xf>
    <xf numFmtId="3" fontId="9" fillId="4" borderId="0" xfId="0" applyNumberFormat="1" applyFont="1" applyFill="1" applyAlignment="1">
      <alignment horizontal="center" vertical="center"/>
    </xf>
    <xf numFmtId="3" fontId="9" fillId="4" borderId="0" xfId="0" applyNumberFormat="1" applyFont="1" applyFill="1" applyAlignment="1">
      <alignment vertical="center"/>
    </xf>
    <xf numFmtId="164" fontId="9" fillId="4" borderId="0" xfId="2" applyNumberFormat="1" applyFont="1" applyFill="1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10" fillId="0" borderId="6" xfId="0" applyNumberFormat="1" applyFont="1" applyFill="1" applyBorder="1" applyAlignment="1">
      <alignment horizontal="left" vertical="center"/>
    </xf>
    <xf numFmtId="164" fontId="10" fillId="0" borderId="6" xfId="2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9" fillId="0" borderId="6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10" fillId="0" borderId="6" xfId="0" applyNumberFormat="1" applyFont="1" applyBorder="1" applyAlignment="1">
      <alignment vertical="center"/>
    </xf>
    <xf numFmtId="0" fontId="0" fillId="0" borderId="11" xfId="0" applyBorder="1"/>
    <xf numFmtId="3" fontId="9" fillId="4" borderId="7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 vertical="center"/>
    </xf>
    <xf numFmtId="3" fontId="9" fillId="4" borderId="10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topLeftCell="A85" workbookViewId="0">
      <selection activeCell="B114" sqref="B114"/>
    </sheetView>
  </sheetViews>
  <sheetFormatPr baseColWidth="10" defaultColWidth="11.42578125" defaultRowHeight="15.95" customHeight="1" x14ac:dyDescent="0.2"/>
  <cols>
    <col min="1" max="1" width="20.28515625" style="16" bestFit="1" customWidth="1"/>
    <col min="2" max="2" width="11.42578125" style="16"/>
    <col min="3" max="3" width="20.28515625" style="16" bestFit="1" customWidth="1"/>
    <col min="4" max="7" width="11.42578125" style="16"/>
    <col min="8" max="8" width="11.42578125" style="16" customWidth="1"/>
    <col min="9" max="9" width="13.140625" style="16" customWidth="1"/>
    <col min="10" max="16384" width="11.42578125" style="16"/>
  </cols>
  <sheetData>
    <row r="1" spans="1:9" ht="15.95" customHeight="1" x14ac:dyDescent="0.2">
      <c r="A1" s="15" t="s">
        <v>205</v>
      </c>
      <c r="B1" s="15" t="s">
        <v>206</v>
      </c>
      <c r="C1" s="15" t="s">
        <v>254</v>
      </c>
    </row>
    <row r="2" spans="1:9" ht="15.95" customHeight="1" x14ac:dyDescent="0.2">
      <c r="A2" s="14" t="s">
        <v>0</v>
      </c>
      <c r="B2" s="17" t="s">
        <v>180</v>
      </c>
      <c r="C2" s="14" t="s">
        <v>182</v>
      </c>
    </row>
    <row r="3" spans="1:9" ht="15.95" customHeight="1" x14ac:dyDescent="0.2">
      <c r="A3" s="14" t="s">
        <v>1</v>
      </c>
      <c r="B3" s="17" t="s">
        <v>180</v>
      </c>
      <c r="C3" s="14" t="s">
        <v>183</v>
      </c>
    </row>
    <row r="4" spans="1:9" ht="15.95" customHeight="1" x14ac:dyDescent="0.2">
      <c r="A4" s="14" t="s">
        <v>2</v>
      </c>
      <c r="B4" s="17" t="s">
        <v>180</v>
      </c>
      <c r="C4" s="14" t="s">
        <v>184</v>
      </c>
    </row>
    <row r="5" spans="1:9" ht="15.95" customHeight="1" x14ac:dyDescent="0.2">
      <c r="A5" s="14" t="s">
        <v>3</v>
      </c>
      <c r="B5" s="17" t="s">
        <v>180</v>
      </c>
      <c r="C5" s="14" t="s">
        <v>185</v>
      </c>
    </row>
    <row r="6" spans="1:9" ht="15.95" customHeight="1" x14ac:dyDescent="0.2">
      <c r="A6" s="14" t="s">
        <v>4</v>
      </c>
      <c r="B6" s="17" t="s">
        <v>180</v>
      </c>
      <c r="C6" s="14" t="s">
        <v>186</v>
      </c>
    </row>
    <row r="7" spans="1:9" ht="15.95" customHeight="1" x14ac:dyDescent="0.2">
      <c r="A7" s="14" t="s">
        <v>5</v>
      </c>
      <c r="B7" s="17" t="s">
        <v>180</v>
      </c>
      <c r="C7" s="14" t="s">
        <v>187</v>
      </c>
      <c r="D7" s="38"/>
      <c r="E7" s="38"/>
      <c r="F7" s="38"/>
      <c r="G7" s="38"/>
      <c r="H7" s="38"/>
      <c r="I7" s="38"/>
    </row>
    <row r="8" spans="1:9" ht="15.95" customHeight="1" x14ac:dyDescent="0.2">
      <c r="A8" s="14" t="s">
        <v>6</v>
      </c>
      <c r="B8" s="17" t="s">
        <v>180</v>
      </c>
      <c r="C8" s="14" t="s">
        <v>188</v>
      </c>
      <c r="D8" s="36"/>
      <c r="E8" s="36"/>
      <c r="F8" s="36"/>
      <c r="G8" s="36"/>
      <c r="H8" s="36"/>
      <c r="I8" s="36"/>
    </row>
    <row r="9" spans="1:9" ht="15.95" customHeight="1" x14ac:dyDescent="0.2">
      <c r="A9" s="14" t="s">
        <v>7</v>
      </c>
      <c r="B9" s="17" t="s">
        <v>180</v>
      </c>
      <c r="C9" s="14" t="s">
        <v>189</v>
      </c>
      <c r="D9" s="36"/>
      <c r="E9" s="36"/>
      <c r="F9" s="36"/>
      <c r="G9" s="36"/>
      <c r="H9" s="36"/>
      <c r="I9" s="36"/>
    </row>
    <row r="10" spans="1:9" ht="15.95" customHeight="1" x14ac:dyDescent="0.2">
      <c r="A10" s="14" t="s">
        <v>8</v>
      </c>
      <c r="B10" s="17" t="s">
        <v>180</v>
      </c>
      <c r="C10" s="14" t="s">
        <v>190</v>
      </c>
      <c r="D10" s="36"/>
      <c r="E10" s="36"/>
      <c r="F10" s="36"/>
      <c r="G10" s="36"/>
      <c r="H10" s="36"/>
      <c r="I10" s="36"/>
    </row>
    <row r="11" spans="1:9" ht="15.95" customHeight="1" x14ac:dyDescent="0.2">
      <c r="A11" s="14" t="s">
        <v>9</v>
      </c>
      <c r="B11" s="17" t="s">
        <v>180</v>
      </c>
      <c r="C11" s="14" t="s">
        <v>191</v>
      </c>
      <c r="D11" s="36"/>
      <c r="E11" s="36"/>
      <c r="F11" s="36"/>
      <c r="G11" s="36"/>
      <c r="H11" s="36"/>
      <c r="I11" s="36"/>
    </row>
    <row r="12" spans="1:9" ht="15.95" customHeight="1" x14ac:dyDescent="0.2">
      <c r="A12" s="14" t="s">
        <v>10</v>
      </c>
      <c r="B12" s="17" t="s">
        <v>180</v>
      </c>
      <c r="C12" s="14" t="s">
        <v>192</v>
      </c>
      <c r="D12" s="36"/>
      <c r="E12" s="36"/>
      <c r="F12" s="36"/>
      <c r="G12" s="36"/>
      <c r="H12" s="36"/>
      <c r="I12" s="36"/>
    </row>
    <row r="13" spans="1:9" ht="15.95" customHeight="1" x14ac:dyDescent="0.2">
      <c r="A13" s="14" t="s">
        <v>11</v>
      </c>
      <c r="B13" s="17" t="s">
        <v>180</v>
      </c>
      <c r="C13" s="14" t="s">
        <v>193</v>
      </c>
      <c r="D13" s="36"/>
      <c r="E13" s="36"/>
      <c r="F13" s="36"/>
      <c r="G13" s="36"/>
      <c r="H13" s="36"/>
      <c r="I13" s="36"/>
    </row>
    <row r="14" spans="1:9" ht="15.95" customHeight="1" x14ac:dyDescent="0.2">
      <c r="A14" s="14" t="s">
        <v>12</v>
      </c>
      <c r="B14" s="17" t="s">
        <v>180</v>
      </c>
      <c r="C14" s="14" t="s">
        <v>194</v>
      </c>
      <c r="D14" s="36"/>
      <c r="E14" s="36"/>
      <c r="F14" s="36"/>
      <c r="G14" s="36"/>
      <c r="H14" s="36"/>
      <c r="I14" s="36"/>
    </row>
    <row r="15" spans="1:9" ht="15.95" customHeight="1" x14ac:dyDescent="0.2">
      <c r="A15" s="14" t="s">
        <v>13</v>
      </c>
      <c r="B15" s="17" t="s">
        <v>180</v>
      </c>
      <c r="C15" s="14" t="s">
        <v>195</v>
      </c>
      <c r="D15" s="36"/>
      <c r="E15" s="36"/>
      <c r="F15" s="36"/>
      <c r="G15" s="36"/>
      <c r="H15" s="36"/>
      <c r="I15" s="36"/>
    </row>
    <row r="16" spans="1:9" ht="15.95" customHeight="1" x14ac:dyDescent="0.2">
      <c r="A16" s="14" t="s">
        <v>14</v>
      </c>
      <c r="B16" s="17" t="s">
        <v>180</v>
      </c>
      <c r="C16" s="14" t="s">
        <v>196</v>
      </c>
      <c r="D16" s="36"/>
      <c r="E16" s="36"/>
      <c r="F16" s="36"/>
      <c r="G16" s="36"/>
      <c r="H16" s="36"/>
      <c r="I16" s="36"/>
    </row>
    <row r="17" spans="1:9" ht="15.95" customHeight="1" x14ac:dyDescent="0.2">
      <c r="A17" s="14" t="s">
        <v>15</v>
      </c>
      <c r="B17" s="17" t="s">
        <v>180</v>
      </c>
      <c r="C17" s="14" t="s">
        <v>197</v>
      </c>
      <c r="D17" s="36"/>
      <c r="E17" s="36"/>
      <c r="F17" s="36"/>
      <c r="G17" s="36"/>
      <c r="H17" s="36"/>
      <c r="I17" s="36"/>
    </row>
    <row r="18" spans="1:9" ht="15.95" customHeight="1" x14ac:dyDescent="0.2">
      <c r="A18" s="14" t="s">
        <v>16</v>
      </c>
      <c r="B18" s="17" t="s">
        <v>180</v>
      </c>
      <c r="C18" s="14" t="s">
        <v>198</v>
      </c>
      <c r="D18" s="36"/>
      <c r="E18" s="36"/>
      <c r="F18" s="36"/>
      <c r="G18" s="36"/>
      <c r="H18" s="36"/>
      <c r="I18" s="36"/>
    </row>
    <row r="19" spans="1:9" ht="15.95" customHeight="1" x14ac:dyDescent="0.2">
      <c r="A19" s="14" t="s">
        <v>17</v>
      </c>
      <c r="B19" s="17" t="s">
        <v>180</v>
      </c>
      <c r="C19" s="14" t="s">
        <v>199</v>
      </c>
      <c r="D19" s="36"/>
      <c r="E19" s="36"/>
      <c r="F19" s="36"/>
      <c r="G19" s="36"/>
      <c r="H19" s="36"/>
      <c r="I19" s="36"/>
    </row>
    <row r="20" spans="1:9" ht="15.95" customHeight="1" x14ac:dyDescent="0.2">
      <c r="A20" s="14" t="s">
        <v>18</v>
      </c>
      <c r="B20" s="17" t="s">
        <v>180</v>
      </c>
      <c r="C20" s="14" t="s">
        <v>200</v>
      </c>
      <c r="D20" s="36"/>
      <c r="E20" s="36"/>
      <c r="F20" s="36"/>
      <c r="G20" s="36"/>
      <c r="H20" s="36"/>
      <c r="I20" s="36"/>
    </row>
    <row r="21" spans="1:9" ht="15.95" customHeight="1" x14ac:dyDescent="0.2">
      <c r="A21" s="14" t="s">
        <v>19</v>
      </c>
      <c r="B21" s="17" t="s">
        <v>180</v>
      </c>
      <c r="C21" s="14" t="s">
        <v>201</v>
      </c>
      <c r="D21" s="36"/>
      <c r="E21" s="36"/>
      <c r="F21" s="36"/>
      <c r="G21" s="36"/>
      <c r="H21" s="36"/>
      <c r="I21" s="36"/>
    </row>
    <row r="22" spans="1:9" ht="15.95" customHeight="1" x14ac:dyDescent="0.2">
      <c r="A22" s="14" t="s">
        <v>20</v>
      </c>
      <c r="B22" s="17" t="s">
        <v>180</v>
      </c>
      <c r="C22" s="14" t="s">
        <v>202</v>
      </c>
      <c r="D22" s="36"/>
      <c r="E22" s="36"/>
      <c r="F22" s="36"/>
      <c r="G22" s="36"/>
      <c r="H22" s="36"/>
      <c r="I22" s="36"/>
    </row>
    <row r="23" spans="1:9" ht="15.95" customHeight="1" x14ac:dyDescent="0.2">
      <c r="A23" s="14" t="s">
        <v>21</v>
      </c>
      <c r="B23" s="17" t="s">
        <v>180</v>
      </c>
      <c r="C23" s="14" t="s">
        <v>203</v>
      </c>
      <c r="D23" s="36"/>
      <c r="E23" s="36"/>
      <c r="F23" s="36"/>
      <c r="G23" s="36"/>
      <c r="H23" s="36"/>
      <c r="I23" s="36"/>
    </row>
    <row r="24" spans="1:9" ht="15.95" customHeight="1" x14ac:dyDescent="0.2">
      <c r="A24" s="14" t="s">
        <v>22</v>
      </c>
      <c r="B24" s="17" t="s">
        <v>180</v>
      </c>
      <c r="C24" s="14" t="s">
        <v>204</v>
      </c>
      <c r="D24" s="36"/>
      <c r="E24" s="36"/>
      <c r="F24" s="36"/>
      <c r="G24" s="36"/>
      <c r="H24" s="36"/>
      <c r="I24" s="36"/>
    </row>
    <row r="25" spans="1:9" ht="15.95" customHeight="1" x14ac:dyDescent="0.2">
      <c r="A25" s="14" t="s">
        <v>23</v>
      </c>
      <c r="B25" s="17" t="s">
        <v>180</v>
      </c>
      <c r="C25" s="14" t="s">
        <v>207</v>
      </c>
      <c r="D25" s="36"/>
      <c r="E25" s="36"/>
      <c r="F25" s="36"/>
      <c r="G25" s="36"/>
      <c r="H25" s="36"/>
      <c r="I25" s="36"/>
    </row>
    <row r="26" spans="1:9" ht="15.95" customHeight="1" x14ac:dyDescent="0.2">
      <c r="A26" s="14" t="s">
        <v>24</v>
      </c>
      <c r="B26" s="17" t="s">
        <v>180</v>
      </c>
      <c r="C26" s="14" t="s">
        <v>208</v>
      </c>
      <c r="D26" s="36"/>
      <c r="E26" s="36"/>
      <c r="F26" s="36"/>
      <c r="G26" s="36"/>
      <c r="H26" s="36"/>
      <c r="I26" s="36"/>
    </row>
    <row r="27" spans="1:9" ht="15.95" customHeight="1" x14ac:dyDescent="0.2">
      <c r="A27" s="14" t="s">
        <v>25</v>
      </c>
      <c r="B27" s="17" t="s">
        <v>180</v>
      </c>
      <c r="C27" s="14" t="s">
        <v>209</v>
      </c>
    </row>
    <row r="28" spans="1:9" ht="15.95" customHeight="1" x14ac:dyDescent="0.2">
      <c r="A28" s="14" t="s">
        <v>26</v>
      </c>
      <c r="B28" s="17" t="s">
        <v>180</v>
      </c>
      <c r="C28" s="14" t="s">
        <v>210</v>
      </c>
    </row>
    <row r="29" spans="1:9" ht="15.95" customHeight="1" x14ac:dyDescent="0.2">
      <c r="A29" s="14" t="s">
        <v>27</v>
      </c>
      <c r="B29" s="17" t="s">
        <v>180</v>
      </c>
      <c r="C29" s="14" t="s">
        <v>211</v>
      </c>
    </row>
    <row r="30" spans="1:9" ht="15.95" customHeight="1" x14ac:dyDescent="0.2">
      <c r="A30" s="14" t="s">
        <v>28</v>
      </c>
      <c r="B30" s="17" t="s">
        <v>180</v>
      </c>
      <c r="C30" s="14" t="s">
        <v>212</v>
      </c>
    </row>
    <row r="31" spans="1:9" ht="15.95" customHeight="1" x14ac:dyDescent="0.2">
      <c r="A31" s="14" t="s">
        <v>29</v>
      </c>
      <c r="B31" s="17" t="s">
        <v>180</v>
      </c>
      <c r="C31" s="14" t="s">
        <v>213</v>
      </c>
    </row>
    <row r="32" spans="1:9" ht="15.95" customHeight="1" x14ac:dyDescent="0.2">
      <c r="A32" s="14" t="s">
        <v>30</v>
      </c>
      <c r="B32" s="17" t="s">
        <v>180</v>
      </c>
      <c r="C32" s="14" t="s">
        <v>214</v>
      </c>
    </row>
    <row r="33" spans="1:3" ht="15.95" customHeight="1" x14ac:dyDescent="0.2">
      <c r="A33" s="14" t="s">
        <v>31</v>
      </c>
      <c r="B33" s="17" t="s">
        <v>180</v>
      </c>
      <c r="C33" s="14" t="s">
        <v>215</v>
      </c>
    </row>
    <row r="34" spans="1:3" ht="15.95" customHeight="1" x14ac:dyDescent="0.2">
      <c r="A34" s="14" t="s">
        <v>32</v>
      </c>
      <c r="B34" s="17" t="s">
        <v>180</v>
      </c>
      <c r="C34" s="14" t="s">
        <v>216</v>
      </c>
    </row>
    <row r="35" spans="1:3" ht="15.95" customHeight="1" x14ac:dyDescent="0.2">
      <c r="A35" s="14" t="s">
        <v>33</v>
      </c>
      <c r="B35" s="17" t="s">
        <v>180</v>
      </c>
      <c r="C35" s="14" t="s">
        <v>217</v>
      </c>
    </row>
    <row r="36" spans="1:3" ht="15.95" customHeight="1" x14ac:dyDescent="0.2">
      <c r="A36" s="14" t="s">
        <v>34</v>
      </c>
      <c r="B36" s="17" t="s">
        <v>180</v>
      </c>
      <c r="C36" s="14" t="s">
        <v>218</v>
      </c>
    </row>
    <row r="37" spans="1:3" ht="15.95" customHeight="1" x14ac:dyDescent="0.2">
      <c r="A37" s="14" t="s">
        <v>35</v>
      </c>
      <c r="B37" s="17" t="s">
        <v>180</v>
      </c>
      <c r="C37" s="14" t="s">
        <v>219</v>
      </c>
    </row>
    <row r="38" spans="1:3" ht="15.95" customHeight="1" x14ac:dyDescent="0.2">
      <c r="A38" s="14" t="s">
        <v>36</v>
      </c>
      <c r="B38" s="17" t="s">
        <v>180</v>
      </c>
      <c r="C38" s="14" t="s">
        <v>220</v>
      </c>
    </row>
    <row r="39" spans="1:3" ht="15.95" customHeight="1" x14ac:dyDescent="0.2">
      <c r="A39" s="14" t="s">
        <v>37</v>
      </c>
      <c r="B39" s="17" t="s">
        <v>180</v>
      </c>
      <c r="C39" s="14" t="s">
        <v>221</v>
      </c>
    </row>
    <row r="40" spans="1:3" ht="15.95" customHeight="1" x14ac:dyDescent="0.2">
      <c r="A40" s="14" t="s">
        <v>38</v>
      </c>
      <c r="B40" s="17" t="s">
        <v>180</v>
      </c>
      <c r="C40" s="14" t="s">
        <v>222</v>
      </c>
    </row>
    <row r="41" spans="1:3" ht="15.95" customHeight="1" x14ac:dyDescent="0.2">
      <c r="A41" s="14" t="s">
        <v>39</v>
      </c>
      <c r="B41" s="17" t="s">
        <v>180</v>
      </c>
      <c r="C41" s="14" t="s">
        <v>223</v>
      </c>
    </row>
    <row r="42" spans="1:3" ht="15.95" customHeight="1" x14ac:dyDescent="0.2">
      <c r="A42" s="14" t="s">
        <v>40</v>
      </c>
      <c r="B42" s="17" t="s">
        <v>180</v>
      </c>
      <c r="C42" s="14" t="s">
        <v>224</v>
      </c>
    </row>
    <row r="43" spans="1:3" ht="15.95" customHeight="1" x14ac:dyDescent="0.2">
      <c r="A43" s="14" t="s">
        <v>41</v>
      </c>
      <c r="B43" s="17" t="s">
        <v>180</v>
      </c>
      <c r="C43" s="14" t="s">
        <v>225</v>
      </c>
    </row>
    <row r="44" spans="1:3" ht="15.95" customHeight="1" x14ac:dyDescent="0.2">
      <c r="A44" s="14" t="s">
        <v>42</v>
      </c>
      <c r="B44" s="17" t="s">
        <v>180</v>
      </c>
      <c r="C44" s="14" t="s">
        <v>226</v>
      </c>
    </row>
    <row r="45" spans="1:3" ht="15.95" customHeight="1" x14ac:dyDescent="0.2">
      <c r="A45" s="14" t="s">
        <v>43</v>
      </c>
      <c r="B45" s="17" t="s">
        <v>180</v>
      </c>
      <c r="C45" s="14" t="s">
        <v>227</v>
      </c>
    </row>
    <row r="46" spans="1:3" ht="15.95" customHeight="1" x14ac:dyDescent="0.2">
      <c r="A46" s="14" t="s">
        <v>44</v>
      </c>
      <c r="B46" s="17" t="s">
        <v>180</v>
      </c>
      <c r="C46" s="14" t="s">
        <v>228</v>
      </c>
    </row>
    <row r="47" spans="1:3" ht="15.95" customHeight="1" x14ac:dyDescent="0.2">
      <c r="A47" s="14" t="s">
        <v>45</v>
      </c>
      <c r="B47" s="17" t="s">
        <v>180</v>
      </c>
      <c r="C47" s="14" t="s">
        <v>229</v>
      </c>
    </row>
    <row r="48" spans="1:3" ht="15.95" customHeight="1" x14ac:dyDescent="0.2">
      <c r="A48" s="14" t="s">
        <v>46</v>
      </c>
      <c r="B48" s="17" t="s">
        <v>180</v>
      </c>
      <c r="C48" s="14" t="s">
        <v>230</v>
      </c>
    </row>
    <row r="49" spans="1:3" ht="15.95" customHeight="1" x14ac:dyDescent="0.2">
      <c r="A49" s="14" t="s">
        <v>47</v>
      </c>
      <c r="B49" s="17" t="s">
        <v>180</v>
      </c>
      <c r="C49" s="14" t="s">
        <v>231</v>
      </c>
    </row>
    <row r="50" spans="1:3" ht="15.95" customHeight="1" x14ac:dyDescent="0.2">
      <c r="A50" s="14" t="s">
        <v>48</v>
      </c>
      <c r="B50" s="17" t="s">
        <v>180</v>
      </c>
      <c r="C50" s="14" t="s">
        <v>232</v>
      </c>
    </row>
    <row r="51" spans="1:3" ht="15.95" customHeight="1" x14ac:dyDescent="0.2">
      <c r="A51" s="14" t="s">
        <v>49</v>
      </c>
      <c r="B51" s="17" t="s">
        <v>180</v>
      </c>
      <c r="C51" s="14" t="s">
        <v>233</v>
      </c>
    </row>
    <row r="52" spans="1:3" ht="15.95" customHeight="1" x14ac:dyDescent="0.2">
      <c r="A52" s="14" t="s">
        <v>50</v>
      </c>
      <c r="B52" s="17" t="s">
        <v>180</v>
      </c>
      <c r="C52" s="14" t="s">
        <v>234</v>
      </c>
    </row>
    <row r="53" spans="1:3" ht="15.95" customHeight="1" x14ac:dyDescent="0.2">
      <c r="A53" s="14" t="s">
        <v>51</v>
      </c>
      <c r="B53" s="17" t="s">
        <v>180</v>
      </c>
      <c r="C53" s="14" t="s">
        <v>235</v>
      </c>
    </row>
    <row r="54" spans="1:3" ht="15.95" customHeight="1" x14ac:dyDescent="0.2">
      <c r="A54" s="14" t="s">
        <v>52</v>
      </c>
      <c r="B54" s="17" t="s">
        <v>180</v>
      </c>
      <c r="C54" s="14" t="s">
        <v>236</v>
      </c>
    </row>
    <row r="55" spans="1:3" ht="15.95" customHeight="1" x14ac:dyDescent="0.2">
      <c r="A55" s="14" t="s">
        <v>53</v>
      </c>
      <c r="B55" s="17" t="s">
        <v>180</v>
      </c>
      <c r="C55" s="14" t="s">
        <v>237</v>
      </c>
    </row>
    <row r="56" spans="1:3" ht="15.95" customHeight="1" x14ac:dyDescent="0.2">
      <c r="A56" s="14" t="s">
        <v>54</v>
      </c>
      <c r="B56" s="17" t="s">
        <v>180</v>
      </c>
      <c r="C56" s="14" t="s">
        <v>238</v>
      </c>
    </row>
    <row r="57" spans="1:3" ht="15.95" customHeight="1" x14ac:dyDescent="0.2">
      <c r="A57" s="14" t="s">
        <v>55</v>
      </c>
      <c r="B57" s="17" t="s">
        <v>180</v>
      </c>
      <c r="C57" s="14" t="s">
        <v>239</v>
      </c>
    </row>
    <row r="58" spans="1:3" ht="15.95" customHeight="1" x14ac:dyDescent="0.2">
      <c r="A58" s="14" t="s">
        <v>56</v>
      </c>
      <c r="B58" s="17" t="s">
        <v>180</v>
      </c>
      <c r="C58" s="14" t="s">
        <v>240</v>
      </c>
    </row>
    <row r="59" spans="1:3" ht="15.95" customHeight="1" x14ac:dyDescent="0.2">
      <c r="A59" s="14" t="s">
        <v>57</v>
      </c>
      <c r="B59" s="17" t="s">
        <v>180</v>
      </c>
      <c r="C59" s="14" t="s">
        <v>241</v>
      </c>
    </row>
    <row r="60" spans="1:3" ht="15.95" customHeight="1" x14ac:dyDescent="0.2">
      <c r="A60" s="14" t="s">
        <v>58</v>
      </c>
      <c r="B60" s="17" t="s">
        <v>180</v>
      </c>
      <c r="C60" s="14" t="s">
        <v>242</v>
      </c>
    </row>
    <row r="61" spans="1:3" ht="15.95" customHeight="1" x14ac:dyDescent="0.2">
      <c r="A61" s="14" t="s">
        <v>59</v>
      </c>
      <c r="B61" s="17" t="s">
        <v>180</v>
      </c>
      <c r="C61" s="14" t="s">
        <v>243</v>
      </c>
    </row>
    <row r="62" spans="1:3" ht="15.95" customHeight="1" x14ac:dyDescent="0.2">
      <c r="A62" s="14" t="s">
        <v>60</v>
      </c>
      <c r="B62" s="17" t="s">
        <v>180</v>
      </c>
      <c r="C62" s="14" t="s">
        <v>244</v>
      </c>
    </row>
    <row r="63" spans="1:3" ht="15.95" customHeight="1" x14ac:dyDescent="0.2">
      <c r="A63" s="14" t="s">
        <v>61</v>
      </c>
      <c r="B63" s="17" t="s">
        <v>180</v>
      </c>
      <c r="C63" s="14" t="s">
        <v>245</v>
      </c>
    </row>
    <row r="64" spans="1:3" ht="15.95" customHeight="1" x14ac:dyDescent="0.2">
      <c r="A64" s="14" t="s">
        <v>62</v>
      </c>
      <c r="B64" s="17" t="s">
        <v>180</v>
      </c>
      <c r="C64" s="14" t="s">
        <v>246</v>
      </c>
    </row>
    <row r="65" spans="1:3" ht="15.95" customHeight="1" x14ac:dyDescent="0.2">
      <c r="A65" s="14" t="s">
        <v>63</v>
      </c>
      <c r="B65" s="17" t="s">
        <v>180</v>
      </c>
      <c r="C65" s="14" t="s">
        <v>247</v>
      </c>
    </row>
    <row r="66" spans="1:3" ht="15.95" customHeight="1" x14ac:dyDescent="0.2">
      <c r="A66" s="14" t="s">
        <v>64</v>
      </c>
      <c r="B66" s="17" t="s">
        <v>180</v>
      </c>
      <c r="C66" s="14" t="s">
        <v>248</v>
      </c>
    </row>
    <row r="67" spans="1:3" ht="15.95" customHeight="1" x14ac:dyDescent="0.2">
      <c r="A67" s="14" t="s">
        <v>65</v>
      </c>
      <c r="B67" s="17" t="s">
        <v>180</v>
      </c>
      <c r="C67" s="14" t="s">
        <v>249</v>
      </c>
    </row>
    <row r="68" spans="1:3" ht="15.95" customHeight="1" x14ac:dyDescent="0.2">
      <c r="A68" s="14" t="s">
        <v>66</v>
      </c>
      <c r="B68" s="17" t="s">
        <v>180</v>
      </c>
      <c r="C68" s="14" t="s">
        <v>250</v>
      </c>
    </row>
    <row r="69" spans="1:3" ht="15.95" customHeight="1" x14ac:dyDescent="0.2">
      <c r="A69" s="14" t="s">
        <v>67</v>
      </c>
      <c r="B69" s="17" t="s">
        <v>180</v>
      </c>
      <c r="C69" s="14" t="s">
        <v>251</v>
      </c>
    </row>
    <row r="70" spans="1:3" ht="15.95" customHeight="1" x14ac:dyDescent="0.2">
      <c r="A70" s="14" t="s">
        <v>68</v>
      </c>
      <c r="B70" s="17" t="s">
        <v>180</v>
      </c>
      <c r="C70" s="14" t="s">
        <v>252</v>
      </c>
    </row>
    <row r="71" spans="1:3" ht="15.95" customHeight="1" x14ac:dyDescent="0.2">
      <c r="A71" s="14" t="s">
        <v>69</v>
      </c>
      <c r="B71" s="17" t="s">
        <v>180</v>
      </c>
      <c r="C71" s="14" t="s">
        <v>253</v>
      </c>
    </row>
    <row r="72" spans="1:3" ht="15.95" customHeight="1" x14ac:dyDescent="0.2">
      <c r="A72" s="14" t="s">
        <v>70</v>
      </c>
      <c r="B72" s="17" t="s">
        <v>180</v>
      </c>
      <c r="C72" s="14" t="s">
        <v>255</v>
      </c>
    </row>
    <row r="73" spans="1:3" ht="15.95" customHeight="1" x14ac:dyDescent="0.2">
      <c r="A73" s="14" t="s">
        <v>71</v>
      </c>
      <c r="B73" s="17" t="s">
        <v>180</v>
      </c>
      <c r="C73" s="14" t="s">
        <v>256</v>
      </c>
    </row>
    <row r="74" spans="1:3" ht="15.95" customHeight="1" x14ac:dyDescent="0.2">
      <c r="A74" s="14" t="s">
        <v>72</v>
      </c>
      <c r="B74" s="17" t="s">
        <v>180</v>
      </c>
      <c r="C74" s="14" t="s">
        <v>257</v>
      </c>
    </row>
    <row r="75" spans="1:3" ht="15.95" customHeight="1" x14ac:dyDescent="0.2">
      <c r="A75" s="14" t="s">
        <v>73</v>
      </c>
      <c r="B75" s="17" t="s">
        <v>180</v>
      </c>
      <c r="C75" s="14" t="s">
        <v>258</v>
      </c>
    </row>
    <row r="76" spans="1:3" ht="15.95" customHeight="1" x14ac:dyDescent="0.2">
      <c r="A76" s="14" t="s">
        <v>74</v>
      </c>
      <c r="B76" s="17" t="s">
        <v>180</v>
      </c>
      <c r="C76" s="14" t="s">
        <v>259</v>
      </c>
    </row>
    <row r="77" spans="1:3" ht="15.95" customHeight="1" x14ac:dyDescent="0.2">
      <c r="A77" s="14" t="s">
        <v>75</v>
      </c>
      <c r="B77" s="17" t="s">
        <v>180</v>
      </c>
      <c r="C77" s="14" t="s">
        <v>260</v>
      </c>
    </row>
    <row r="78" spans="1:3" ht="15.95" customHeight="1" x14ac:dyDescent="0.2">
      <c r="A78" s="14" t="s">
        <v>76</v>
      </c>
      <c r="B78" s="17" t="s">
        <v>180</v>
      </c>
      <c r="C78" s="14" t="s">
        <v>261</v>
      </c>
    </row>
    <row r="79" spans="1:3" ht="15.95" customHeight="1" x14ac:dyDescent="0.2">
      <c r="A79" s="14" t="s">
        <v>77</v>
      </c>
      <c r="B79" s="17" t="s">
        <v>180</v>
      </c>
      <c r="C79" s="14" t="s">
        <v>262</v>
      </c>
    </row>
    <row r="80" spans="1:3" ht="15.95" customHeight="1" x14ac:dyDescent="0.2">
      <c r="A80" s="14" t="s">
        <v>78</v>
      </c>
      <c r="B80" s="17" t="s">
        <v>180</v>
      </c>
      <c r="C80" s="14" t="s">
        <v>263</v>
      </c>
    </row>
    <row r="81" spans="1:3" ht="15.95" customHeight="1" x14ac:dyDescent="0.2">
      <c r="A81" s="14" t="s">
        <v>79</v>
      </c>
      <c r="B81" s="17" t="s">
        <v>180</v>
      </c>
      <c r="C81" s="14" t="s">
        <v>264</v>
      </c>
    </row>
    <row r="82" spans="1:3" ht="15.95" customHeight="1" x14ac:dyDescent="0.2">
      <c r="A82" s="14" t="s">
        <v>80</v>
      </c>
      <c r="B82" s="17" t="s">
        <v>180</v>
      </c>
      <c r="C82" s="14" t="s">
        <v>265</v>
      </c>
    </row>
    <row r="83" spans="1:3" ht="15.95" customHeight="1" x14ac:dyDescent="0.2">
      <c r="A83" s="14" t="s">
        <v>81</v>
      </c>
      <c r="B83" s="17" t="s">
        <v>180</v>
      </c>
      <c r="C83" s="14" t="s">
        <v>266</v>
      </c>
    </row>
    <row r="84" spans="1:3" ht="15.95" customHeight="1" x14ac:dyDescent="0.2">
      <c r="A84" s="14" t="s">
        <v>82</v>
      </c>
      <c r="B84" s="17" t="s">
        <v>180</v>
      </c>
      <c r="C84" s="14" t="s">
        <v>267</v>
      </c>
    </row>
    <row r="85" spans="1:3" ht="15.95" customHeight="1" x14ac:dyDescent="0.2">
      <c r="A85" s="14" t="s">
        <v>83</v>
      </c>
      <c r="B85" s="17" t="s">
        <v>180</v>
      </c>
      <c r="C85" s="14" t="s">
        <v>268</v>
      </c>
    </row>
    <row r="86" spans="1:3" ht="15.95" customHeight="1" x14ac:dyDescent="0.2">
      <c r="A86" s="14" t="s">
        <v>84</v>
      </c>
      <c r="B86" s="17" t="s">
        <v>180</v>
      </c>
      <c r="C86" s="14" t="s">
        <v>269</v>
      </c>
    </row>
    <row r="87" spans="1:3" ht="15.95" customHeight="1" x14ac:dyDescent="0.2">
      <c r="A87" s="14" t="s">
        <v>85</v>
      </c>
      <c r="B87" s="17" t="s">
        <v>180</v>
      </c>
      <c r="C87" s="14" t="s">
        <v>270</v>
      </c>
    </row>
    <row r="88" spans="1:3" ht="15.95" customHeight="1" x14ac:dyDescent="0.2">
      <c r="A88" s="14" t="s">
        <v>86</v>
      </c>
      <c r="B88" s="17" t="s">
        <v>180</v>
      </c>
      <c r="C88" s="14" t="s">
        <v>271</v>
      </c>
    </row>
    <row r="89" spans="1:3" ht="15.95" customHeight="1" x14ac:dyDescent="0.2">
      <c r="A89" s="14" t="s">
        <v>87</v>
      </c>
      <c r="B89" s="17" t="s">
        <v>180</v>
      </c>
      <c r="C89" s="14" t="s">
        <v>272</v>
      </c>
    </row>
    <row r="90" spans="1:3" ht="15.95" customHeight="1" x14ac:dyDescent="0.2">
      <c r="A90" s="14" t="s">
        <v>88</v>
      </c>
      <c r="B90" s="17" t="s">
        <v>180</v>
      </c>
      <c r="C90" s="14" t="s">
        <v>273</v>
      </c>
    </row>
    <row r="91" spans="1:3" ht="15.95" customHeight="1" x14ac:dyDescent="0.2">
      <c r="A91" s="14" t="s">
        <v>89</v>
      </c>
      <c r="B91" s="17" t="s">
        <v>180</v>
      </c>
      <c r="C91" s="14" t="s">
        <v>274</v>
      </c>
    </row>
    <row r="92" spans="1:3" ht="15.95" customHeight="1" x14ac:dyDescent="0.2">
      <c r="A92" s="14" t="s">
        <v>90</v>
      </c>
      <c r="B92" s="17" t="s">
        <v>180</v>
      </c>
      <c r="C92" s="14" t="s">
        <v>275</v>
      </c>
    </row>
    <row r="93" spans="1:3" ht="15.95" customHeight="1" x14ac:dyDescent="0.2">
      <c r="A93" s="14" t="s">
        <v>91</v>
      </c>
      <c r="B93" s="17" t="s">
        <v>180</v>
      </c>
      <c r="C93" s="14" t="s">
        <v>276</v>
      </c>
    </row>
    <row r="94" spans="1:3" ht="15.95" customHeight="1" x14ac:dyDescent="0.2">
      <c r="A94" s="14" t="s">
        <v>92</v>
      </c>
      <c r="B94" s="17" t="s">
        <v>180</v>
      </c>
      <c r="C94" s="14" t="s">
        <v>277</v>
      </c>
    </row>
    <row r="95" spans="1:3" ht="15.95" customHeight="1" x14ac:dyDescent="0.2">
      <c r="A95" s="14" t="s">
        <v>93</v>
      </c>
      <c r="B95" s="17" t="s">
        <v>180</v>
      </c>
      <c r="C95" s="14" t="s">
        <v>278</v>
      </c>
    </row>
    <row r="96" spans="1:3" ht="15.95" customHeight="1" x14ac:dyDescent="0.2">
      <c r="A96" s="14" t="s">
        <v>94</v>
      </c>
      <c r="B96" s="17" t="s">
        <v>180</v>
      </c>
      <c r="C96" s="14" t="s">
        <v>279</v>
      </c>
    </row>
    <row r="97" spans="1:3" ht="15.95" customHeight="1" x14ac:dyDescent="0.2">
      <c r="A97" s="14" t="s">
        <v>95</v>
      </c>
      <c r="B97" s="17" t="s">
        <v>180</v>
      </c>
      <c r="C97" s="14" t="s">
        <v>280</v>
      </c>
    </row>
    <row r="98" spans="1:3" ht="15.95" customHeight="1" x14ac:dyDescent="0.2">
      <c r="A98" s="14" t="s">
        <v>96</v>
      </c>
      <c r="B98" s="17" t="s">
        <v>180</v>
      </c>
      <c r="C98" s="14" t="s">
        <v>281</v>
      </c>
    </row>
    <row r="99" spans="1:3" ht="15.95" customHeight="1" x14ac:dyDescent="0.2">
      <c r="A99" s="14" t="s">
        <v>97</v>
      </c>
      <c r="B99" s="17" t="s">
        <v>180</v>
      </c>
      <c r="C99" s="14" t="s">
        <v>282</v>
      </c>
    </row>
    <row r="100" spans="1:3" ht="15.95" customHeight="1" x14ac:dyDescent="0.2">
      <c r="A100" s="14" t="s">
        <v>98</v>
      </c>
      <c r="B100" s="17" t="s">
        <v>180</v>
      </c>
      <c r="C100" s="14" t="s">
        <v>283</v>
      </c>
    </row>
    <row r="101" spans="1:3" ht="15.95" customHeight="1" x14ac:dyDescent="0.2">
      <c r="A101" s="14" t="s">
        <v>99</v>
      </c>
      <c r="B101" s="17" t="s">
        <v>180</v>
      </c>
      <c r="C101" s="14" t="s">
        <v>284</v>
      </c>
    </row>
    <row r="102" spans="1:3" ht="15.95" customHeight="1" x14ac:dyDescent="0.2">
      <c r="A102" s="14" t="s">
        <v>100</v>
      </c>
      <c r="B102" s="17" t="s">
        <v>180</v>
      </c>
      <c r="C102" s="14" t="s">
        <v>285</v>
      </c>
    </row>
    <row r="103" spans="1:3" ht="15.95" customHeight="1" x14ac:dyDescent="0.2">
      <c r="A103" s="14" t="s">
        <v>101</v>
      </c>
      <c r="B103" s="17" t="s">
        <v>180</v>
      </c>
      <c r="C103" s="14" t="s">
        <v>286</v>
      </c>
    </row>
    <row r="104" spans="1:3" ht="15.95" customHeight="1" x14ac:dyDescent="0.2">
      <c r="A104" s="14" t="s">
        <v>102</v>
      </c>
      <c r="B104" s="17" t="s">
        <v>180</v>
      </c>
      <c r="C104" s="14" t="s">
        <v>287</v>
      </c>
    </row>
    <row r="105" spans="1:3" ht="15.95" customHeight="1" x14ac:dyDescent="0.2">
      <c r="A105" s="14" t="s">
        <v>103</v>
      </c>
      <c r="B105" s="17" t="s">
        <v>180</v>
      </c>
      <c r="C105" s="14" t="s">
        <v>288</v>
      </c>
    </row>
    <row r="106" spans="1:3" ht="15.95" customHeight="1" x14ac:dyDescent="0.2">
      <c r="A106" s="14" t="s">
        <v>104</v>
      </c>
      <c r="B106" s="17" t="s">
        <v>180</v>
      </c>
      <c r="C106" s="14" t="s">
        <v>289</v>
      </c>
    </row>
    <row r="107" spans="1:3" ht="15.95" customHeight="1" x14ac:dyDescent="0.2">
      <c r="A107" s="14" t="s">
        <v>105</v>
      </c>
      <c r="B107" s="17" t="s">
        <v>180</v>
      </c>
      <c r="C107" s="14" t="s">
        <v>290</v>
      </c>
    </row>
    <row r="108" spans="1:3" ht="15.95" customHeight="1" x14ac:dyDescent="0.2">
      <c r="A108" s="14" t="s">
        <v>106</v>
      </c>
      <c r="B108" s="17" t="s">
        <v>180</v>
      </c>
      <c r="C108" s="14" t="s">
        <v>291</v>
      </c>
    </row>
    <row r="109" spans="1:3" ht="15.95" customHeight="1" x14ac:dyDescent="0.2">
      <c r="A109" s="14" t="s">
        <v>107</v>
      </c>
      <c r="B109" s="17" t="s">
        <v>180</v>
      </c>
      <c r="C109" s="14" t="s">
        <v>292</v>
      </c>
    </row>
    <row r="110" spans="1:3" ht="15.95" customHeight="1" x14ac:dyDescent="0.2">
      <c r="A110" s="14" t="s">
        <v>108</v>
      </c>
      <c r="B110" s="17" t="s">
        <v>180</v>
      </c>
      <c r="C110" s="14" t="s">
        <v>293</v>
      </c>
    </row>
    <row r="111" spans="1:3" ht="15.95" customHeight="1" x14ac:dyDescent="0.2">
      <c r="A111" s="14" t="s">
        <v>109</v>
      </c>
      <c r="B111" s="17" t="s">
        <v>180</v>
      </c>
      <c r="C111" s="14" t="s">
        <v>294</v>
      </c>
    </row>
    <row r="112" spans="1:3" ht="15.95" customHeight="1" x14ac:dyDescent="0.2">
      <c r="A112" s="14" t="s">
        <v>110</v>
      </c>
      <c r="B112" s="17" t="s">
        <v>180</v>
      </c>
      <c r="C112" s="14" t="s">
        <v>295</v>
      </c>
    </row>
    <row r="113" spans="1:3" ht="15.95" customHeight="1" x14ac:dyDescent="0.2">
      <c r="A113" s="14" t="s">
        <v>111</v>
      </c>
      <c r="B113" s="17" t="s">
        <v>180</v>
      </c>
      <c r="C113" s="14" t="s">
        <v>296</v>
      </c>
    </row>
    <row r="114" spans="1:3" ht="15.95" customHeight="1" x14ac:dyDescent="0.2">
      <c r="A114" s="14" t="s">
        <v>112</v>
      </c>
      <c r="B114" s="17" t="s">
        <v>180</v>
      </c>
      <c r="C114" s="14" t="s">
        <v>297</v>
      </c>
    </row>
    <row r="115" spans="1:3" ht="15.95" customHeight="1" x14ac:dyDescent="0.2">
      <c r="A115" s="14" t="s">
        <v>113</v>
      </c>
      <c r="B115" s="17" t="s">
        <v>180</v>
      </c>
      <c r="C115" s="14" t="s">
        <v>298</v>
      </c>
    </row>
    <row r="116" spans="1:3" ht="15.95" customHeight="1" x14ac:dyDescent="0.2">
      <c r="A116" s="14" t="s">
        <v>114</v>
      </c>
      <c r="B116" s="17" t="s">
        <v>180</v>
      </c>
      <c r="C116" s="14" t="s">
        <v>299</v>
      </c>
    </row>
    <row r="117" spans="1:3" ht="15.95" customHeight="1" x14ac:dyDescent="0.2">
      <c r="A117" s="14" t="s">
        <v>115</v>
      </c>
      <c r="B117" s="17" t="s">
        <v>180</v>
      </c>
      <c r="C117" s="14" t="s">
        <v>300</v>
      </c>
    </row>
    <row r="118" spans="1:3" ht="15.95" customHeight="1" x14ac:dyDescent="0.2">
      <c r="A118" s="14" t="s">
        <v>116</v>
      </c>
      <c r="B118" s="17" t="s">
        <v>180</v>
      </c>
      <c r="C118" s="14" t="s">
        <v>301</v>
      </c>
    </row>
    <row r="119" spans="1:3" ht="15.95" customHeight="1" x14ac:dyDescent="0.2">
      <c r="A119" s="14" t="s">
        <v>117</v>
      </c>
      <c r="B119" s="17" t="s">
        <v>180</v>
      </c>
      <c r="C119" s="14" t="s">
        <v>302</v>
      </c>
    </row>
    <row r="120" spans="1:3" ht="15.95" customHeight="1" x14ac:dyDescent="0.2">
      <c r="A120" s="14" t="s">
        <v>118</v>
      </c>
      <c r="B120" s="17" t="s">
        <v>180</v>
      </c>
      <c r="C120" s="14" t="s">
        <v>303</v>
      </c>
    </row>
    <row r="121" spans="1:3" ht="15.95" customHeight="1" x14ac:dyDescent="0.2">
      <c r="A121" s="14" t="s">
        <v>119</v>
      </c>
      <c r="B121" s="17" t="s">
        <v>180</v>
      </c>
      <c r="C121" s="14" t="s">
        <v>304</v>
      </c>
    </row>
    <row r="122" spans="1:3" ht="15.95" customHeight="1" x14ac:dyDescent="0.2">
      <c r="A122" s="14" t="s">
        <v>120</v>
      </c>
      <c r="B122" s="17" t="s">
        <v>180</v>
      </c>
      <c r="C122" s="14" t="s">
        <v>305</v>
      </c>
    </row>
    <row r="123" spans="1:3" ht="15.95" customHeight="1" x14ac:dyDescent="0.2">
      <c r="A123" s="14" t="s">
        <v>121</v>
      </c>
      <c r="B123" s="17" t="s">
        <v>180</v>
      </c>
      <c r="C123" s="14" t="s">
        <v>306</v>
      </c>
    </row>
    <row r="124" spans="1:3" ht="15.95" customHeight="1" x14ac:dyDescent="0.2">
      <c r="A124" s="14" t="s">
        <v>122</v>
      </c>
      <c r="B124" s="17" t="s">
        <v>180</v>
      </c>
      <c r="C124" s="14" t="s">
        <v>307</v>
      </c>
    </row>
    <row r="125" spans="1:3" ht="15.95" customHeight="1" x14ac:dyDescent="0.2">
      <c r="A125" s="14" t="s">
        <v>123</v>
      </c>
      <c r="B125" s="17" t="s">
        <v>180</v>
      </c>
      <c r="C125" s="14" t="s">
        <v>308</v>
      </c>
    </row>
    <row r="126" spans="1:3" ht="15.95" customHeight="1" x14ac:dyDescent="0.2">
      <c r="A126" s="14" t="s">
        <v>124</v>
      </c>
      <c r="B126" s="17" t="s">
        <v>180</v>
      </c>
      <c r="C126" s="14" t="s">
        <v>309</v>
      </c>
    </row>
    <row r="127" spans="1:3" ht="15.95" customHeight="1" x14ac:dyDescent="0.2">
      <c r="A127" s="14" t="s">
        <v>125</v>
      </c>
      <c r="B127" s="17" t="s">
        <v>180</v>
      </c>
      <c r="C127" s="14" t="s">
        <v>310</v>
      </c>
    </row>
    <row r="128" spans="1:3" ht="15.95" customHeight="1" x14ac:dyDescent="0.2">
      <c r="A128" s="14" t="s">
        <v>126</v>
      </c>
      <c r="B128" s="17" t="s">
        <v>180</v>
      </c>
      <c r="C128" s="14" t="s">
        <v>311</v>
      </c>
    </row>
    <row r="129" spans="1:3" ht="15.95" customHeight="1" x14ac:dyDescent="0.2">
      <c r="A129" s="14" t="s">
        <v>127</v>
      </c>
      <c r="B129" s="17" t="s">
        <v>180</v>
      </c>
      <c r="C129" s="14" t="s">
        <v>312</v>
      </c>
    </row>
    <row r="130" spans="1:3" ht="15.95" customHeight="1" x14ac:dyDescent="0.2">
      <c r="A130" s="14" t="s">
        <v>128</v>
      </c>
      <c r="B130" s="17" t="s">
        <v>180</v>
      </c>
      <c r="C130" s="14" t="s">
        <v>313</v>
      </c>
    </row>
    <row r="131" spans="1:3" ht="15.95" customHeight="1" x14ac:dyDescent="0.2">
      <c r="A131" s="14" t="s">
        <v>129</v>
      </c>
      <c r="B131" s="17" t="s">
        <v>180</v>
      </c>
      <c r="C131" s="14" t="s">
        <v>314</v>
      </c>
    </row>
    <row r="132" spans="1:3" ht="15.95" customHeight="1" x14ac:dyDescent="0.2">
      <c r="A132" s="14" t="s">
        <v>130</v>
      </c>
      <c r="B132" s="17" t="s">
        <v>180</v>
      </c>
      <c r="C132" s="14" t="s">
        <v>315</v>
      </c>
    </row>
    <row r="133" spans="1:3" ht="15.95" customHeight="1" x14ac:dyDescent="0.2">
      <c r="A133" s="14" t="s">
        <v>131</v>
      </c>
      <c r="B133" s="17" t="s">
        <v>180</v>
      </c>
      <c r="C133" s="14" t="s">
        <v>316</v>
      </c>
    </row>
    <row r="134" spans="1:3" ht="15.95" customHeight="1" x14ac:dyDescent="0.2">
      <c r="A134" s="14" t="s">
        <v>132</v>
      </c>
      <c r="B134" s="17" t="s">
        <v>180</v>
      </c>
      <c r="C134" s="14" t="s">
        <v>317</v>
      </c>
    </row>
    <row r="135" spans="1:3" ht="15.95" customHeight="1" x14ac:dyDescent="0.2">
      <c r="A135" s="14" t="s">
        <v>133</v>
      </c>
      <c r="B135" s="17" t="s">
        <v>180</v>
      </c>
      <c r="C135" s="14" t="s">
        <v>318</v>
      </c>
    </row>
  </sheetData>
  <phoneticPr fontId="0" type="noConversion"/>
  <hyperlinks>
    <hyperlink ref="B2" location="Cuadros5!G1" display="ir"/>
    <hyperlink ref="B3" location="Cuadros6!G1" display="ir"/>
    <hyperlink ref="B4" location="Cuadros7!G1" display="ir"/>
    <hyperlink ref="B5" location="Cuadros8!G1" display="ir"/>
    <hyperlink ref="B6" location="Cuadros9!G1" display="ir"/>
    <hyperlink ref="B7" location="Cuadros10!A1" display="ir"/>
    <hyperlink ref="B8" location="Cuadros11!G1" display="ir"/>
    <hyperlink ref="B9" location="Cuadros12!G1" display="ir"/>
    <hyperlink ref="B10" location="Cuadros13!G1" display="ir"/>
    <hyperlink ref="B11" location="Cuadros14!G1" display="ir"/>
    <hyperlink ref="B12" location="Cuadros15!G1" display="ir"/>
    <hyperlink ref="B13" location="Cuadros16!G1" display="ir"/>
    <hyperlink ref="B14" location="Cuadros17!G1" display="ir"/>
    <hyperlink ref="B15" location="Cuadros18!G1" display="ir"/>
    <hyperlink ref="B16" location="Cuadros19!G1" display="ir"/>
    <hyperlink ref="B17" location="Cuadros20!G1" display="ir"/>
    <hyperlink ref="B18" location="Cuadros21!G1" display="ir"/>
    <hyperlink ref="B19" location="Cuadros22!G1" display="ir"/>
    <hyperlink ref="B20" location="Cuadros23!G1" display="ir"/>
    <hyperlink ref="B21" location="Cuadros24!G1" display="ir"/>
    <hyperlink ref="B22" location="Cuadros25!G1" display="ir"/>
    <hyperlink ref="B23" location="Cuadros26!G1" display="ir"/>
    <hyperlink ref="B24" location="Cuadros27!G1" display="ir"/>
    <hyperlink ref="B25" location="Cuadros28!G1" display="ir"/>
    <hyperlink ref="B26" location="Cuadros29!G1" display="ir"/>
    <hyperlink ref="B27" location="Cuadros30!G1" display="ir"/>
    <hyperlink ref="B28" location="Cuadros31!G1" display="ir"/>
    <hyperlink ref="B29" location="Cuadros32!A1" display="ir"/>
    <hyperlink ref="B30" location="Cuadros33!A1" display="ir"/>
    <hyperlink ref="B31" location="Cuadros34!A1" display="ir"/>
    <hyperlink ref="B32" location="Cuadros35!A1" display="ir"/>
    <hyperlink ref="B33" location="Cuadros36!A1" display="ir"/>
    <hyperlink ref="B34" location="Cuadros37!A1" display="ir"/>
    <hyperlink ref="B35" location="Cuadros38!A1" display="ir"/>
    <hyperlink ref="B36" location="Cuadros39!A1" display="ir"/>
    <hyperlink ref="B37" location="Cuadros40!A1" display="ir"/>
    <hyperlink ref="B38" location="Cuadros41!A1" display="ir"/>
    <hyperlink ref="B39" location="Cuadros42!A1" display="ir"/>
    <hyperlink ref="B40" location="Cuadros43!A1" display="ir"/>
    <hyperlink ref="B41" location="Cuadros44!A1" display="ir"/>
    <hyperlink ref="B42" location="Cuadros45!A1" display="ir"/>
    <hyperlink ref="B43" location="Cuadros46!A1" display="ir"/>
    <hyperlink ref="B44" location="Cuadros47!A1" display="ir"/>
    <hyperlink ref="B45" location="Cuadros48!A1" display="ir"/>
    <hyperlink ref="B46" location="Cuadros49!A1" display="ir"/>
    <hyperlink ref="B47" location="Cuadros50!A1" display="ir"/>
    <hyperlink ref="B48" location="Cuadros51!A1" display="ir"/>
    <hyperlink ref="B49" location="Cuadros52!A1" display="ir"/>
    <hyperlink ref="B50" location="Cuadros53!A1" display="ir"/>
    <hyperlink ref="B51" location="Cuadros54!A1" display="ir"/>
    <hyperlink ref="B52" location="Cuadros55!A1" display="ir"/>
    <hyperlink ref="B53" location="Cuadros56!A1" display="ir"/>
    <hyperlink ref="B54" location="Cuadros57!A1" display="ir"/>
    <hyperlink ref="B55" location="Cuadros58!A1" display="ir"/>
    <hyperlink ref="B56" location="Cuadros59!A1" display="ir"/>
    <hyperlink ref="B57" location="Cuadros60!A1" display="ir"/>
    <hyperlink ref="B58" location="Cuadros61!A1" display="ir"/>
    <hyperlink ref="B59" location="Cuadros62!A1" display="ir"/>
    <hyperlink ref="B60" location="Cuadros63!A1" display="ir"/>
    <hyperlink ref="B61" location="Cuadros64!A1" display="ir"/>
    <hyperlink ref="B62" location="Cuadros65!A1" display="ir"/>
    <hyperlink ref="B63" location="Cuadros66!A1" display="ir"/>
    <hyperlink ref="B64" location="Cuadros67!A1" display="ir"/>
    <hyperlink ref="B65" location="Cuadros68!A1" display="ir"/>
    <hyperlink ref="B66" location="Cuadros69!A1" display="ir"/>
    <hyperlink ref="B67" location="Cuadros70!A1" display="ir"/>
    <hyperlink ref="B68" location="Cuadros71!A1" display="ir"/>
    <hyperlink ref="B69" location="Cuadros72!A1" display="ir"/>
    <hyperlink ref="B70" location="Cuadros73!A1" display="ir"/>
    <hyperlink ref="B71" location="Cuadros74!A1" display="ir"/>
    <hyperlink ref="B72" location="Cuadros75!A1" display="ir"/>
    <hyperlink ref="B73" location="Cuadros76!A1" display="ir"/>
    <hyperlink ref="B74" location="Cuadros77!A1" display="ir"/>
    <hyperlink ref="B75" location="Cuadros78!A1" display="ir"/>
    <hyperlink ref="B76" location="Cuadros79!A1" display="ir"/>
    <hyperlink ref="B77" location="Cuadros80!A1" display="ir"/>
    <hyperlink ref="B78" location="Cuadros81!A1" display="ir"/>
    <hyperlink ref="B79" location="Cuadros82!A1" display="ir"/>
    <hyperlink ref="B80" location="Cuadros83!A1" display="ir"/>
    <hyperlink ref="B81" location="Cuadros84!A1" display="ir"/>
    <hyperlink ref="B82" location="Cuadros85!A1" display="ir"/>
    <hyperlink ref="B83" location="Cuadros86!A1" display="ir"/>
    <hyperlink ref="B84" location="Cuadros87!A1" display="ir"/>
    <hyperlink ref="B85" location="Cuadros88!A1" display="ir"/>
    <hyperlink ref="B86" location="Cuadros89!A1" display="ir"/>
    <hyperlink ref="B87" location="Cuadros90!A1" display="ir"/>
    <hyperlink ref="B88" location="Cuadros91!A1" display="ir"/>
    <hyperlink ref="B89" location="Cuadros92!A1" display="ir"/>
    <hyperlink ref="B90" location="Cuadros93!A1" display="ir"/>
    <hyperlink ref="B91" location="Cuadros94!A1" display="ir"/>
    <hyperlink ref="B92" location="Cuadros95!A1" display="ir"/>
    <hyperlink ref="B93" location="Cuadros96!A1" display="ir"/>
    <hyperlink ref="B94" location="Cuadros97!A1" display="ir"/>
    <hyperlink ref="B95" location="Cuadros98!A1" display="ir"/>
    <hyperlink ref="B96" location="Cuadros99!A1" display="ir"/>
    <hyperlink ref="B97" location="Cuadros100!A1" display="ir"/>
    <hyperlink ref="B98" location="Cuadros101!A1" display="ir"/>
    <hyperlink ref="B99" location="Cuadros102!A1" display="ir"/>
    <hyperlink ref="B100" location="Cuadros103!A1" display="ir"/>
    <hyperlink ref="B101" location="Cuadros104!A1" display="ir"/>
    <hyperlink ref="B102" location="Cuadros105!A1" display="ir"/>
    <hyperlink ref="B103" location="Cuadros106!A1" display="ir"/>
    <hyperlink ref="B104" location="Cuadros107!A1" display="ir"/>
    <hyperlink ref="B105" location="Cuadros108!A1" display="ir"/>
    <hyperlink ref="B106" location="Cuadros109!A1" display="ir"/>
    <hyperlink ref="B107" location="Cuadros110!A1" display="ir"/>
    <hyperlink ref="B108" location="Cuadros111!A1" display="ir"/>
    <hyperlink ref="B109" location="Cuadros112!A1" display="ir"/>
    <hyperlink ref="B110" location="Cuadros113!A1" display="ir"/>
    <hyperlink ref="B111" location="Cuadros114!A1" display="ir"/>
    <hyperlink ref="B112" location="Cuadros115!A1" display="ir"/>
    <hyperlink ref="B113" location="Cuadros116!A1" display="ir"/>
    <hyperlink ref="B114" location="Cuadros117!A1" display="ir"/>
    <hyperlink ref="B115" location="Cuadros118!A1" display="ir"/>
    <hyperlink ref="B116" location="Cuadros119!A1" display="ir"/>
    <hyperlink ref="B117" location="Cuadros120!A1" display="ir"/>
    <hyperlink ref="B118" location="Cuadros121!A1" display="ir"/>
    <hyperlink ref="B119" location="Cuadros122!A1" display="ir"/>
    <hyperlink ref="B120" location="Cuadros123!A1" display="ir"/>
    <hyperlink ref="B121" location="Cuadros124!A1" display="ir"/>
    <hyperlink ref="B122" location="Cuadros125!A1" display="ir"/>
    <hyperlink ref="B123" location="Cuadros126!A1" display="ir"/>
    <hyperlink ref="B124" location="Cuadros127!A1" display="ir"/>
    <hyperlink ref="B125" location="Cuadros128!A1" display="ir"/>
    <hyperlink ref="B126" location="Cuadros129!A1" display="ir"/>
    <hyperlink ref="B127" location="Cuadros130!A1" display="ir"/>
    <hyperlink ref="B128" location="Cuadros131!A1" display="ir"/>
    <hyperlink ref="B129" location="Cuadros132!A1" display="ir"/>
    <hyperlink ref="B130" location="Cuadros133!A1" display="ir"/>
    <hyperlink ref="B131" location="Cuadros134!A1" display="ir"/>
    <hyperlink ref="B132" location="Cuadros135!A1" display="ir"/>
    <hyperlink ref="B133" location="Cuadros136!A1" display="ir"/>
    <hyperlink ref="B134" location="Cuadros137!A1" display="ir"/>
    <hyperlink ref="B135" location="Cuadros138!A1" display="ir"/>
  </hyperlinks>
  <pageMargins left="0.75" right="0.75" top="1" bottom="1" header="0" footer="0"/>
  <pageSetup paperSize="7" orientation="portrait" verticalDpi="0" copies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Avellaneda.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1043.6860813114245</v>
      </c>
      <c r="G9" s="26">
        <f t="shared" ref="G9:G24" si="0">+IF(F9&gt;0,F9/$F$26,0)</f>
        <v>2.5293845352860022E-4</v>
      </c>
      <c r="H9" s="25">
        <f>HLOOKUP(D9,Cuadro2!$B$7:$S$148,142,0)/1000</f>
        <v>9542.7400717648925</v>
      </c>
      <c r="I9" s="26">
        <f>+F9/1000/H9</f>
        <v>1.0936964367283648E-4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127.52219822343588</v>
      </c>
      <c r="G10" s="26">
        <f t="shared" si="0"/>
        <v>3.090514301836211E-5</v>
      </c>
      <c r="H10" s="25">
        <f>HLOOKUP(D10,Cuadro2!$B$7:$S$148,142,0)/1000</f>
        <v>196.14692543331509</v>
      </c>
      <c r="I10" s="26">
        <f t="shared" ref="I10:I24" si="1">+F10/1000/H10</f>
        <v>6.5013610558372042E-4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482.48393587358572</v>
      </c>
      <c r="G11" s="26">
        <f t="shared" si="0"/>
        <v>1.1693050504123956E-4</v>
      </c>
      <c r="H11" s="25">
        <f>HLOOKUP(D11,Cuadro2!$B$7:$S$148,142,0)/1000</f>
        <v>79.154315941984848</v>
      </c>
      <c r="I11" s="26">
        <f t="shared" si="1"/>
        <v>6.0954848782625599E-3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2270059.7041625874</v>
      </c>
      <c r="G12" s="26">
        <f t="shared" si="0"/>
        <v>0.55015143084690221</v>
      </c>
      <c r="H12" s="25">
        <f>HLOOKUP(D12,Cuadro2!$B$7:$S$148,142,0)/1000</f>
        <v>40083.506242246905</v>
      </c>
      <c r="I12" s="26">
        <f t="shared" si="1"/>
        <v>5.6633261832020255E-2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196951.86234588581</v>
      </c>
      <c r="G13" s="26">
        <f t="shared" si="0"/>
        <v>4.7731497404612168E-2</v>
      </c>
      <c r="H13" s="25">
        <f>HLOOKUP(D13,Cuadro2!$B$7:$S$148,142,0)/1000</f>
        <v>3022.5825440694484</v>
      </c>
      <c r="I13" s="26">
        <f t="shared" si="1"/>
        <v>6.5160126969012411E-2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104381.32160783137</v>
      </c>
      <c r="G14" s="26">
        <f t="shared" si="0"/>
        <v>2.529692647772146E-2</v>
      </c>
      <c r="H14" s="25">
        <f>HLOOKUP(D14,Cuadro2!$B$7:$S$148,142,0)/1000</f>
        <v>4471.5448308836894</v>
      </c>
      <c r="I14" s="26">
        <f t="shared" si="1"/>
        <v>2.3343458593302977E-2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247124.13911842354</v>
      </c>
      <c r="G15" s="26">
        <f t="shared" si="0"/>
        <v>5.9890803084830295E-2</v>
      </c>
      <c r="H15" s="25">
        <f>HLOOKUP(D15,Cuadro2!$B$7:$S$148,142,0)/1000</f>
        <v>13456.363320891298</v>
      </c>
      <c r="I15" s="26">
        <f t="shared" si="1"/>
        <v>1.8364853357872548E-2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35231.042387800306</v>
      </c>
      <c r="G16" s="26">
        <f t="shared" si="0"/>
        <v>8.5382813255241077E-3</v>
      </c>
      <c r="H16" s="25">
        <f>HLOOKUP(D16,Cuadro2!$B$7:$S$148,142,0)/1000</f>
        <v>2395.4637223365908</v>
      </c>
      <c r="I16" s="26">
        <f t="shared" si="1"/>
        <v>1.4707399681859985E-2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378471.72547678091</v>
      </c>
      <c r="G17" s="27">
        <f t="shared" si="0"/>
        <v>9.1723033065756757E-2</v>
      </c>
      <c r="H17" s="25">
        <f>HLOOKUP(D17,Cuadro2!$B$7:$S$148,142,0)/1000</f>
        <v>13194.268465830088</v>
      </c>
      <c r="I17" s="26">
        <f t="shared" si="1"/>
        <v>2.8684555453523601E-2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91671.532310503666</v>
      </c>
      <c r="G18" s="27">
        <f t="shared" si="0"/>
        <v>2.2216695259632463E-2</v>
      </c>
      <c r="H18" s="25">
        <f>HLOOKUP(D18,Cuadro2!$B$7:$S$148,142,0)/1000</f>
        <v>2679.7142080112708</v>
      </c>
      <c r="I18" s="26">
        <f t="shared" si="1"/>
        <v>3.4209443692332024E-2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392755.82963511476</v>
      </c>
      <c r="G19" s="27">
        <f t="shared" si="0"/>
        <v>9.5184801197521596E-2</v>
      </c>
      <c r="H19" s="25">
        <f>HLOOKUP(D19,Cuadro2!$B$7:$S$148,142,0)/1000</f>
        <v>17324.180681882775</v>
      </c>
      <c r="I19" s="26">
        <f t="shared" si="1"/>
        <v>2.2670961290876496E-2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66434.461249533022</v>
      </c>
      <c r="G20" s="27">
        <f t="shared" si="0"/>
        <v>1.6100463722145318E-2</v>
      </c>
      <c r="H20" s="25">
        <f>HLOOKUP(D20,Cuadro2!$B$7:$S$148,142,0)/1000</f>
        <v>4526.9912850708561</v>
      </c>
      <c r="I20" s="26">
        <f t="shared" si="1"/>
        <v>1.4675190886410816E-2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105299.68476537769</v>
      </c>
      <c r="G21" s="27">
        <f t="shared" si="0"/>
        <v>2.5519492784781463E-2</v>
      </c>
      <c r="H21" s="25">
        <f>HLOOKUP(D21,Cuadro2!$B$7:$S$148,142,0)/1000</f>
        <v>4445.4286723284758</v>
      </c>
      <c r="I21" s="26">
        <f t="shared" si="1"/>
        <v>2.368718351524526E-2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104155.43463518724</v>
      </c>
      <c r="G22" s="26">
        <f t="shared" si="0"/>
        <v>2.5242182524960233E-2</v>
      </c>
      <c r="H22" s="25">
        <f>HLOOKUP(D22,Cuadro2!$B$7:$S$148,142,0)/1000</f>
        <v>3487.6487261059483</v>
      </c>
      <c r="I22" s="26">
        <f t="shared" si="1"/>
        <v>2.9864084033336558E-2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112480.03793538245</v>
      </c>
      <c r="G23" s="26">
        <f t="shared" si="0"/>
        <v>2.7259659161560285E-2</v>
      </c>
      <c r="H23" s="25">
        <f>HLOOKUP(D23,Cuadro2!$B$7:$S$148,142,0)/1000</f>
        <v>4158.9896245771552</v>
      </c>
      <c r="I23" s="26">
        <f t="shared" si="1"/>
        <v>2.7045039321736301E-2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19574.738256911674</v>
      </c>
      <c r="G24" s="26">
        <f t="shared" si="0"/>
        <v>4.7439590424632489E-3</v>
      </c>
      <c r="H24" s="25">
        <f>HLOOKUP(D24,Cuadro2!$B$7:$S$148,142,0)/1000</f>
        <v>1297.526819558921</v>
      </c>
      <c r="I24" s="26">
        <f t="shared" si="1"/>
        <v>1.5086191639234E-2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4126245.2061027288</v>
      </c>
      <c r="G26" s="32">
        <f>+IF(F26&gt;0,F26/$F$26,0)</f>
        <v>1</v>
      </c>
      <c r="H26" s="31">
        <f>SUM(H9:H24)</f>
        <v>124362.25045693359</v>
      </c>
      <c r="I26" s="32">
        <f>+F26/1000/H26</f>
        <v>3.3179242020323844E-2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" display="volver"/>
  </hyperlinks>
  <pageMargins left="0.75" right="0.75" top="1" bottom="1" header="0" footer="0"/>
  <pageSetup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Pila.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23487.260684152261</v>
      </c>
      <c r="G9" s="26">
        <f t="shared" ref="G9:G24" si="0">+IF(F9&gt;0,F9/$F$26,0)</f>
        <v>0.48161919855977131</v>
      </c>
      <c r="H9" s="25">
        <f>HLOOKUP(D9,Cuadro2!$B$7:$S$148,142,0)/1000</f>
        <v>9542.7400717648925</v>
      </c>
      <c r="I9" s="26">
        <f t="shared" ref="I9:I24" si="1">+F9/1000/H9</f>
        <v>2.461270086738136E-3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1471.760880917444</v>
      </c>
      <c r="G12" s="26">
        <f t="shared" si="0"/>
        <v>3.0179266346601053E-2</v>
      </c>
      <c r="H12" s="25">
        <f>HLOOKUP(D12,Cuadro2!$B$7:$S$148,142,0)/1000</f>
        <v>40083.506242246905</v>
      </c>
      <c r="I12" s="26">
        <f t="shared" si="1"/>
        <v>3.6717368785624069E-5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315.85497710321374</v>
      </c>
      <c r="G13" s="26">
        <f t="shared" si="0"/>
        <v>6.4767800289374337E-3</v>
      </c>
      <c r="H13" s="25">
        <f>HLOOKUP(D13,Cuadro2!$B$7:$S$148,142,0)/1000</f>
        <v>3022.5825440694484</v>
      </c>
      <c r="I13" s="26">
        <f t="shared" si="1"/>
        <v>1.0449837928262596E-4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655.1207208048728</v>
      </c>
      <c r="G14" s="26">
        <f t="shared" si="0"/>
        <v>1.3433610703134695E-2</v>
      </c>
      <c r="H14" s="25">
        <f>HLOOKUP(D14,Cuadro2!$B$7:$S$148,142,0)/1000</f>
        <v>4471.5448308836894</v>
      </c>
      <c r="I14" s="26">
        <f t="shared" si="1"/>
        <v>1.46508811961392E-4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7915.7555454028115</v>
      </c>
      <c r="G15" s="26">
        <f t="shared" si="0"/>
        <v>0.16231692120419661</v>
      </c>
      <c r="H15" s="25">
        <f>HLOOKUP(D15,Cuadro2!$B$7:$S$148,142,0)/1000</f>
        <v>13456.363320891298</v>
      </c>
      <c r="I15" s="26">
        <f t="shared" si="1"/>
        <v>5.8825370247795174E-4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318.50269826929934</v>
      </c>
      <c r="G16" s="26">
        <f t="shared" si="0"/>
        <v>6.5310730077214729E-3</v>
      </c>
      <c r="H16" s="25">
        <f>HLOOKUP(D16,Cuadro2!$B$7:$S$148,142,0)/1000</f>
        <v>2395.4637223365908</v>
      </c>
      <c r="I16" s="26">
        <f t="shared" si="1"/>
        <v>1.3296076884797254E-4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2323.7242218592019</v>
      </c>
      <c r="G17" s="27">
        <f t="shared" si="0"/>
        <v>4.7649243241077055E-2</v>
      </c>
      <c r="H17" s="25">
        <f>HLOOKUP(D17,Cuadro2!$B$7:$S$148,142,0)/1000</f>
        <v>13194.268465830088</v>
      </c>
      <c r="I17" s="26">
        <f t="shared" si="1"/>
        <v>1.7611618468102848E-4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949.58396920729274</v>
      </c>
      <c r="G18" s="27">
        <f t="shared" si="0"/>
        <v>1.9471741569394935E-2</v>
      </c>
      <c r="H18" s="25">
        <f>HLOOKUP(D18,Cuadro2!$B$7:$S$148,142,0)/1000</f>
        <v>2679.7142080112708</v>
      </c>
      <c r="I18" s="26">
        <f t="shared" si="1"/>
        <v>3.5436016511328612E-4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4996.5386112753476</v>
      </c>
      <c r="G19" s="27">
        <f t="shared" si="0"/>
        <v>0.10245677237103661</v>
      </c>
      <c r="H19" s="25">
        <f>HLOOKUP(D19,Cuadro2!$B$7:$S$148,142,0)/1000</f>
        <v>17324.180681882775</v>
      </c>
      <c r="I19" s="26">
        <f t="shared" si="1"/>
        <v>2.884141364619114E-4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2061.5963705758545</v>
      </c>
      <c r="G20" s="27">
        <f t="shared" si="0"/>
        <v>4.2274167477539273E-2</v>
      </c>
      <c r="H20" s="25">
        <f>HLOOKUP(D20,Cuadro2!$B$7:$S$148,142,0)/1000</f>
        <v>4526.9912850708561</v>
      </c>
      <c r="I20" s="26">
        <f t="shared" si="1"/>
        <v>4.5540100273101954E-4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1314.609378802026</v>
      </c>
      <c r="G21" s="27">
        <f t="shared" si="0"/>
        <v>2.695678836080679E-2</v>
      </c>
      <c r="H21" s="25">
        <f>HLOOKUP(D21,Cuadro2!$B$7:$S$148,142,0)/1000</f>
        <v>4445.4286723284758</v>
      </c>
      <c r="I21" s="26">
        <f t="shared" si="1"/>
        <v>2.9572162230047551E-4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2244.0095823201136</v>
      </c>
      <c r="G22" s="26">
        <f t="shared" si="0"/>
        <v>4.6014650713469045E-2</v>
      </c>
      <c r="H22" s="25">
        <f>HLOOKUP(D22,Cuadro2!$B$7:$S$148,142,0)/1000</f>
        <v>3487.6487261059483</v>
      </c>
      <c r="I22" s="26">
        <f t="shared" si="1"/>
        <v>6.4341616904337994E-4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515.47462318756163</v>
      </c>
      <c r="G23" s="26">
        <f t="shared" si="0"/>
        <v>1.057009066472386E-2</v>
      </c>
      <c r="H23" s="25">
        <f>HLOOKUP(D23,Cuadro2!$B$7:$S$148,142,0)/1000</f>
        <v>4158.9896245771552</v>
      </c>
      <c r="I23" s="26">
        <f t="shared" si="1"/>
        <v>1.2394227197428271E-4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197.49266659953119</v>
      </c>
      <c r="G24" s="26">
        <f t="shared" si="0"/>
        <v>4.0496957515900036E-3</v>
      </c>
      <c r="H24" s="25">
        <f>HLOOKUP(D24,Cuadro2!$B$7:$S$148,142,0)/1000</f>
        <v>1297.526819558921</v>
      </c>
      <c r="I24" s="26">
        <f t="shared" si="1"/>
        <v>1.5220700152206989E-4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48767.284930476824</v>
      </c>
      <c r="G26" s="32">
        <f>+IF(F26&gt;0,F26/$F$26,0)</f>
        <v>1</v>
      </c>
      <c r="H26" s="31">
        <f>SUM(H9:H24)</f>
        <v>124362.25045693359</v>
      </c>
      <c r="I26" s="32">
        <f>+F26/1000/H26</f>
        <v>3.9213897104061206E-4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6" display="volver"/>
  </hyperlinks>
  <pageMargins left="0.75" right="0.75" top="1" bottom="1" header="0" footer="0"/>
  <pageSetup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Pilar.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9275.0117200210316</v>
      </c>
      <c r="G9" s="26">
        <f t="shared" ref="G9:G24" si="0">+IF(F9&gt;0,F9/$F$26,0)</f>
        <v>2.7919673916238959E-3</v>
      </c>
      <c r="H9" s="25">
        <f>HLOOKUP(D9,Cuadro2!$B$7:$S$148,142,0)/1000</f>
        <v>9542.7400717648925</v>
      </c>
      <c r="I9" s="26">
        <f t="shared" ref="I9:I24" si="1">+F9/1000/H9</f>
        <v>9.7194428961383788E-4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30.005223111396678</v>
      </c>
      <c r="G10" s="26">
        <f t="shared" si="0"/>
        <v>9.0321831426461266E-6</v>
      </c>
      <c r="H10" s="25">
        <f>HLOOKUP(D10,Cuadro2!$B$7:$S$148,142,0)/1000</f>
        <v>196.14692543331509</v>
      </c>
      <c r="I10" s="26">
        <f t="shared" si="1"/>
        <v>1.5297320131381657E-4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2021870.7157027645</v>
      </c>
      <c r="G12" s="26">
        <f t="shared" si="0"/>
        <v>0.60862425608973636</v>
      </c>
      <c r="H12" s="25">
        <f>HLOOKUP(D12,Cuadro2!$B$7:$S$148,142,0)/1000</f>
        <v>40083.506242246905</v>
      </c>
      <c r="I12" s="26">
        <f t="shared" si="1"/>
        <v>5.0441463465882352E-2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106397.39126318</v>
      </c>
      <c r="G13" s="26">
        <f t="shared" si="0"/>
        <v>3.2027781303975988E-2</v>
      </c>
      <c r="H13" s="25">
        <f>HLOOKUP(D13,Cuadro2!$B$7:$S$148,142,0)/1000</f>
        <v>3022.5825440694484</v>
      </c>
      <c r="I13" s="26">
        <f t="shared" si="1"/>
        <v>3.5200822380166356E-2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186579.41508395417</v>
      </c>
      <c r="G14" s="26">
        <f t="shared" si="0"/>
        <v>5.6164203193209382E-2</v>
      </c>
      <c r="H14" s="25">
        <f>HLOOKUP(D14,Cuadro2!$B$7:$S$148,142,0)/1000</f>
        <v>4471.5448308836894</v>
      </c>
      <c r="I14" s="26">
        <f t="shared" si="1"/>
        <v>4.1725940841586373E-2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216119.69187223248</v>
      </c>
      <c r="G15" s="26">
        <f t="shared" si="0"/>
        <v>6.5056428025053611E-2</v>
      </c>
      <c r="H15" s="25">
        <f>HLOOKUP(D15,Cuadro2!$B$7:$S$148,142,0)/1000</f>
        <v>13456.363320891298</v>
      </c>
      <c r="I15" s="26">
        <f t="shared" si="1"/>
        <v>1.6060780072480796E-2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73534.532767796816</v>
      </c>
      <c r="G16" s="26">
        <f t="shared" si="0"/>
        <v>2.2135391721696068E-2</v>
      </c>
      <c r="H16" s="25">
        <f>HLOOKUP(D16,Cuadro2!$B$7:$S$148,142,0)/1000</f>
        <v>2395.4637223365908</v>
      </c>
      <c r="I16" s="26">
        <f t="shared" si="1"/>
        <v>3.0697410310213145E-2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200236.6593131625</v>
      </c>
      <c r="G17" s="27">
        <f t="shared" si="0"/>
        <v>6.0275311804003334E-2</v>
      </c>
      <c r="H17" s="25">
        <f>HLOOKUP(D17,Cuadro2!$B$7:$S$148,142,0)/1000</f>
        <v>13194.268465830088</v>
      </c>
      <c r="I17" s="26">
        <f t="shared" si="1"/>
        <v>1.5176033429342917E-2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54060.503824557265</v>
      </c>
      <c r="G18" s="27">
        <f t="shared" si="0"/>
        <v>1.6273312466777188E-2</v>
      </c>
      <c r="H18" s="25">
        <f>HLOOKUP(D18,Cuadro2!$B$7:$S$148,142,0)/1000</f>
        <v>2679.7142080112708</v>
      </c>
      <c r="I18" s="26">
        <f t="shared" si="1"/>
        <v>2.0173981114455428E-2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246488.87387752743</v>
      </c>
      <c r="G19" s="27">
        <f t="shared" si="0"/>
        <v>7.4198170205933833E-2</v>
      </c>
      <c r="H19" s="25">
        <f>HLOOKUP(D19,Cuadro2!$B$7:$S$148,142,0)/1000</f>
        <v>17324.180681882775</v>
      </c>
      <c r="I19" s="26">
        <f t="shared" si="1"/>
        <v>1.4228024886354352E-2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24550.415267076831</v>
      </c>
      <c r="G20" s="27">
        <f t="shared" si="0"/>
        <v>7.3901749071157551E-3</v>
      </c>
      <c r="H20" s="25">
        <f>HLOOKUP(D20,Cuadro2!$B$7:$S$148,142,0)/1000</f>
        <v>4526.9912850708561</v>
      </c>
      <c r="I20" s="26">
        <f t="shared" si="1"/>
        <v>5.4231196220852823E-3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55261.210125627236</v>
      </c>
      <c r="G21" s="27">
        <f t="shared" si="0"/>
        <v>1.6634749512971787E-2</v>
      </c>
      <c r="H21" s="25">
        <f>HLOOKUP(D21,Cuadro2!$B$7:$S$148,142,0)/1000</f>
        <v>4445.4286723284758</v>
      </c>
      <c r="I21" s="26">
        <f t="shared" si="1"/>
        <v>1.2431019413181116E-2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26873.976861391049</v>
      </c>
      <c r="G22" s="26">
        <f t="shared" si="0"/>
        <v>8.0896142608959162E-3</v>
      </c>
      <c r="H22" s="25">
        <f>HLOOKUP(D22,Cuadro2!$B$7:$S$148,142,0)/1000</f>
        <v>3487.6487261059483</v>
      </c>
      <c r="I22" s="26">
        <f t="shared" si="1"/>
        <v>7.7054712133800682E-3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71274.47603176863</v>
      </c>
      <c r="G23" s="26">
        <f t="shared" si="0"/>
        <v>2.1455068623387755E-2</v>
      </c>
      <c r="H23" s="25">
        <f>HLOOKUP(D23,Cuadro2!$B$7:$S$148,142,0)/1000</f>
        <v>4158.9896245771552</v>
      </c>
      <c r="I23" s="26">
        <f t="shared" si="1"/>
        <v>1.7137449829299614E-2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29481.521555869553</v>
      </c>
      <c r="G24" s="26">
        <f t="shared" si="0"/>
        <v>8.8745383104764548E-3</v>
      </c>
      <c r="H24" s="25">
        <f>HLOOKUP(D24,Cuadro2!$B$7:$S$148,142,0)/1000</f>
        <v>1297.526819558921</v>
      </c>
      <c r="I24" s="26">
        <f t="shared" si="1"/>
        <v>2.2721319599306199E-2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3322034.4004900409</v>
      </c>
      <c r="G26" s="32">
        <f>+IF(F26&gt;0,F26/$F$26,0)</f>
        <v>1</v>
      </c>
      <c r="H26" s="31">
        <f>SUM(H9:H24)</f>
        <v>124362.25045693359</v>
      </c>
      <c r="I26" s="32">
        <f>+F26/1000/H26</f>
        <v>2.6712562600661967E-2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7" display="volver"/>
  </hyperlinks>
  <pageMargins left="0.75" right="0.75" top="1" bottom="1" header="0" footer="0"/>
  <pageSetup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Pinamar.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2216.7000868048522</v>
      </c>
      <c r="G9" s="26">
        <f t="shared" ref="G9:G24" si="0">+IF(F9&gt;0,F9/$F$26,0)</f>
        <v>5.7285280866061078E-3</v>
      </c>
      <c r="H9" s="25">
        <f>HLOOKUP(D9,Cuadro2!$B$7:$S$148,142,0)/1000</f>
        <v>9542.7400717648925</v>
      </c>
      <c r="I9" s="26">
        <f t="shared" ref="I9:I24" si="1">+F9/1000/H9</f>
        <v>2.3229178099104213E-4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9471.5924776738866</v>
      </c>
      <c r="G12" s="26">
        <f t="shared" si="0"/>
        <v>2.4477052108320973E-2</v>
      </c>
      <c r="H12" s="25">
        <f>HLOOKUP(D12,Cuadro2!$B$7:$S$148,142,0)/1000</f>
        <v>40083.506242246905</v>
      </c>
      <c r="I12" s="26">
        <f t="shared" si="1"/>
        <v>2.3629650610981458E-4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4653.8115773503005</v>
      </c>
      <c r="G13" s="26">
        <f t="shared" si="0"/>
        <v>1.2026656420197471E-2</v>
      </c>
      <c r="H13" s="25">
        <f>HLOOKUP(D13,Cuadro2!$B$7:$S$148,142,0)/1000</f>
        <v>3022.5825440694484</v>
      </c>
      <c r="I13" s="26">
        <f t="shared" si="1"/>
        <v>1.5396805577672164E-3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16357.597799079034</v>
      </c>
      <c r="G14" s="26">
        <f t="shared" si="0"/>
        <v>4.22722762448648E-2</v>
      </c>
      <c r="H14" s="25">
        <f>HLOOKUP(D14,Cuadro2!$B$7:$S$148,142,0)/1000</f>
        <v>4471.5448308836894</v>
      </c>
      <c r="I14" s="26">
        <f t="shared" si="1"/>
        <v>3.6581535951740337E-3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34554.813000917944</v>
      </c>
      <c r="G15" s="26">
        <f t="shared" si="0"/>
        <v>8.9298601096958738E-2</v>
      </c>
      <c r="H15" s="25">
        <f>HLOOKUP(D15,Cuadro2!$B$7:$S$148,142,0)/1000</f>
        <v>13456.363320891298</v>
      </c>
      <c r="I15" s="26">
        <f t="shared" si="1"/>
        <v>2.5679161729581755E-3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36503.992279051861</v>
      </c>
      <c r="G16" s="26">
        <f t="shared" si="0"/>
        <v>9.4335786012990988E-2</v>
      </c>
      <c r="H16" s="25">
        <f>HLOOKUP(D16,Cuadro2!$B$7:$S$148,142,0)/1000</f>
        <v>2395.4637223365908</v>
      </c>
      <c r="I16" s="26">
        <f t="shared" si="1"/>
        <v>1.5238799877730991E-2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26023.50290527727</v>
      </c>
      <c r="G17" s="27">
        <f t="shared" si="0"/>
        <v>6.7251482594397741E-2</v>
      </c>
      <c r="H17" s="25">
        <f>HLOOKUP(D17,Cuadro2!$B$7:$S$148,142,0)/1000</f>
        <v>13194.268465830088</v>
      </c>
      <c r="I17" s="26">
        <f t="shared" si="1"/>
        <v>1.9723338942717245E-3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8269.68976426265</v>
      </c>
      <c r="G18" s="27">
        <f t="shared" si="0"/>
        <v>2.1371023696029719E-2</v>
      </c>
      <c r="H18" s="25">
        <f>HLOOKUP(D18,Cuadro2!$B$7:$S$148,142,0)/1000</f>
        <v>2679.7142080112708</v>
      </c>
      <c r="I18" s="26">
        <f t="shared" si="1"/>
        <v>3.0860342269110612E-3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210155.55942640326</v>
      </c>
      <c r="G19" s="27">
        <f t="shared" si="0"/>
        <v>0.54309648467864835</v>
      </c>
      <c r="H19" s="25">
        <f>HLOOKUP(D19,Cuadro2!$B$7:$S$148,142,0)/1000</f>
        <v>17324.180681882775</v>
      </c>
      <c r="I19" s="26">
        <f t="shared" si="1"/>
        <v>1.2130764697356166E-2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13002.4610152287</v>
      </c>
      <c r="G20" s="27">
        <f t="shared" si="0"/>
        <v>3.3601732396781325E-2</v>
      </c>
      <c r="H20" s="25">
        <f>HLOOKUP(D20,Cuadro2!$B$7:$S$148,142,0)/1000</f>
        <v>4526.9912850708561</v>
      </c>
      <c r="I20" s="26">
        <f t="shared" si="1"/>
        <v>2.8722080950560492E-3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4854.8512037826204</v>
      </c>
      <c r="G21" s="27">
        <f t="shared" si="0"/>
        <v>1.2546194969139538E-2</v>
      </c>
      <c r="H21" s="25">
        <f>HLOOKUP(D21,Cuadro2!$B$7:$S$148,142,0)/1000</f>
        <v>4445.4286723284758</v>
      </c>
      <c r="I21" s="26">
        <f t="shared" si="1"/>
        <v>1.0920996739870515E-3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9406.6771218555878</v>
      </c>
      <c r="G22" s="26">
        <f t="shared" si="0"/>
        <v>2.4309293988370173E-2</v>
      </c>
      <c r="H22" s="25">
        <f>HLOOKUP(D22,Cuadro2!$B$7:$S$148,142,0)/1000</f>
        <v>3487.6487261059483</v>
      </c>
      <c r="I22" s="26">
        <f t="shared" si="1"/>
        <v>2.697140067875583E-3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8813.7661337815862</v>
      </c>
      <c r="G23" s="26">
        <f t="shared" si="0"/>
        <v>2.2777058180622714E-2</v>
      </c>
      <c r="H23" s="25">
        <f>HLOOKUP(D23,Cuadro2!$B$7:$S$148,142,0)/1000</f>
        <v>4158.9896245771552</v>
      </c>
      <c r="I23" s="26">
        <f t="shared" si="1"/>
        <v>2.1192084927785034E-3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2673.0402781610965</v>
      </c>
      <c r="G24" s="26">
        <f t="shared" si="0"/>
        <v>6.907829526071242E-3</v>
      </c>
      <c r="H24" s="25">
        <f>HLOOKUP(D24,Cuadro2!$B$7:$S$148,142,0)/1000</f>
        <v>1297.526819558921</v>
      </c>
      <c r="I24" s="26">
        <f t="shared" si="1"/>
        <v>2.0601040671126671E-3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386958.05506963067</v>
      </c>
      <c r="G26" s="32">
        <f>+IF(F26&gt;0,F26/$F$26,0)</f>
        <v>1</v>
      </c>
      <c r="H26" s="31">
        <f>SUM(H9:H24)</f>
        <v>124362.25045693359</v>
      </c>
      <c r="I26" s="32">
        <f>+F26/1000/H26</f>
        <v>3.1115395037309454E-3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8" display="volver"/>
  </hyperlinks>
  <pageMargins left="0.75" right="0.75" top="1" bottom="1" header="0" footer="0"/>
  <pageSetup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Presidente Perón.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766.99256609937038</v>
      </c>
      <c r="G9" s="26">
        <f t="shared" ref="G9:G24" si="0">+IF(F9&gt;0,F9/$F$26,0)</f>
        <v>3.535022288195622E-3</v>
      </c>
      <c r="H9" s="25">
        <f>HLOOKUP(D9,Cuadro2!$B$7:$S$148,142,0)/1000</f>
        <v>9542.7400717648925</v>
      </c>
      <c r="I9" s="26">
        <f t="shared" ref="I9:I24" si="1">+F9/1000/H9</f>
        <v>8.0374458523579809E-5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1.7286532026069122E-5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15467.431169728103</v>
      </c>
      <c r="G12" s="26">
        <f t="shared" si="0"/>
        <v>7.1288453555932593E-2</v>
      </c>
      <c r="H12" s="25">
        <f>HLOOKUP(D12,Cuadro2!$B$7:$S$148,142,0)/1000</f>
        <v>40083.506242246905</v>
      </c>
      <c r="I12" s="26">
        <f t="shared" si="1"/>
        <v>3.8588019411899297E-4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3601.2442720688223</v>
      </c>
      <c r="G13" s="26">
        <f t="shared" si="0"/>
        <v>1.6597916759144654E-2</v>
      </c>
      <c r="H13" s="25">
        <f>HLOOKUP(D13,Cuadro2!$B$7:$S$148,142,0)/1000</f>
        <v>3022.5825440694484</v>
      </c>
      <c r="I13" s="26">
        <f t="shared" si="1"/>
        <v>1.1914461291172196E-3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22117.768477092828</v>
      </c>
      <c r="G14" s="26">
        <f t="shared" si="0"/>
        <v>0.10193945546213276</v>
      </c>
      <c r="H14" s="25">
        <f>HLOOKUP(D14,Cuadro2!$B$7:$S$148,142,0)/1000</f>
        <v>4471.5448308836894</v>
      </c>
      <c r="I14" s="26">
        <f t="shared" si="1"/>
        <v>4.9463371862743469E-3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24599.955990028007</v>
      </c>
      <c r="G15" s="26">
        <f t="shared" si="0"/>
        <v>0.1133797073883423</v>
      </c>
      <c r="H15" s="25">
        <f>HLOOKUP(D15,Cuadro2!$B$7:$S$148,142,0)/1000</f>
        <v>13456.363320891298</v>
      </c>
      <c r="I15" s="26">
        <f t="shared" si="1"/>
        <v>1.8281281058929227E-3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11684.981323697362</v>
      </c>
      <c r="G16" s="26">
        <f t="shared" si="0"/>
        <v>5.3855371280180211E-2</v>
      </c>
      <c r="H16" s="25">
        <f>HLOOKUP(D16,Cuadro2!$B$7:$S$148,142,0)/1000</f>
        <v>2395.4637223365908</v>
      </c>
      <c r="I16" s="26">
        <f t="shared" si="1"/>
        <v>4.877962130981287E-3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31342.119187197808</v>
      </c>
      <c r="G17" s="27">
        <f t="shared" si="0"/>
        <v>0.14445392925969175</v>
      </c>
      <c r="H17" s="25">
        <f>HLOOKUP(D17,Cuadro2!$B$7:$S$148,142,0)/1000</f>
        <v>13194.268465830088</v>
      </c>
      <c r="I17" s="26">
        <f t="shared" si="1"/>
        <v>2.3754343992898274E-3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7183.299190919508</v>
      </c>
      <c r="G18" s="27">
        <f t="shared" si="0"/>
        <v>3.3107390951411311E-2</v>
      </c>
      <c r="H18" s="25">
        <f>HLOOKUP(D18,Cuadro2!$B$7:$S$148,142,0)/1000</f>
        <v>2679.7142080112708</v>
      </c>
      <c r="I18" s="26">
        <f t="shared" si="1"/>
        <v>2.6806213772514712E-3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59962.111265320993</v>
      </c>
      <c r="G19" s="27">
        <f t="shared" si="0"/>
        <v>0.27636173952527371</v>
      </c>
      <c r="H19" s="25">
        <f>HLOOKUP(D19,Cuadro2!$B$7:$S$148,142,0)/1000</f>
        <v>17324.180681882775</v>
      </c>
      <c r="I19" s="26">
        <f t="shared" si="1"/>
        <v>3.4611802062320886E-3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3969.643919205178</v>
      </c>
      <c r="G20" s="27">
        <f t="shared" si="0"/>
        <v>1.829584842256797E-2</v>
      </c>
      <c r="H20" s="25">
        <f>HLOOKUP(D20,Cuadro2!$B$7:$S$148,142,0)/1000</f>
        <v>4526.9912850708561</v>
      </c>
      <c r="I20" s="26">
        <f t="shared" si="1"/>
        <v>8.7688349043133754E-4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13860.301881500944</v>
      </c>
      <c r="G21" s="27">
        <f t="shared" si="0"/>
        <v>6.3881291994005635E-2</v>
      </c>
      <c r="H21" s="25">
        <f>HLOOKUP(D21,Cuadro2!$B$7:$S$148,142,0)/1000</f>
        <v>4445.4286723284758</v>
      </c>
      <c r="I21" s="26">
        <f t="shared" si="1"/>
        <v>3.1178774654011128E-3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7307.6995756268279</v>
      </c>
      <c r="G22" s="26">
        <f t="shared" si="0"/>
        <v>3.3680744790858447E-2</v>
      </c>
      <c r="H22" s="25">
        <f>HLOOKUP(D22,Cuadro2!$B$7:$S$148,142,0)/1000</f>
        <v>3487.6487261059483</v>
      </c>
      <c r="I22" s="26">
        <f t="shared" si="1"/>
        <v>2.0953083723503508E-3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8318.7120204572493</v>
      </c>
      <c r="G23" s="26">
        <f t="shared" si="0"/>
        <v>3.8340439922317712E-2</v>
      </c>
      <c r="H23" s="25">
        <f>HLOOKUP(D23,Cuadro2!$B$7:$S$148,142,0)/1000</f>
        <v>4158.9896245771552</v>
      </c>
      <c r="I23" s="26">
        <f t="shared" si="1"/>
        <v>2.0001761897405585E-3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6783.6434550583153</v>
      </c>
      <c r="G24" s="26">
        <f t="shared" si="0"/>
        <v>3.1265401867919339E-2</v>
      </c>
      <c r="H24" s="25">
        <f>HLOOKUP(D24,Cuadro2!$B$7:$S$148,142,0)/1000</f>
        <v>1297.526819558921</v>
      </c>
      <c r="I24" s="26">
        <f t="shared" si="1"/>
        <v>5.2281335173976094E-3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216969.65494689022</v>
      </c>
      <c r="G26" s="32">
        <f>+IF(F26&gt;0,F26/$F$26,0)</f>
        <v>1</v>
      </c>
      <c r="H26" s="31">
        <f>SUM(H9:H24)</f>
        <v>124362.25045693359</v>
      </c>
      <c r="I26" s="32">
        <f>+F26/1000/H26</f>
        <v>1.7446584807664478E-3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9" display="volver"/>
  </hyperlinks>
  <pageMargins left="0.75" right="0.75" top="1" bottom="1" header="0" footer="0"/>
  <pageSetup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Puán.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0" display="volver"/>
  </hyperlinks>
  <pageMargins left="0.75" right="0.75" top="1" bottom="1" header="0" footer="0"/>
  <pageSetup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Punta Indio.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17160.402831804753</v>
      </c>
      <c r="G9" s="26">
        <f t="shared" ref="G9:G24" si="0">+IF(F9&gt;0,F9/$F$26,0)</f>
        <v>0.24515814699501115</v>
      </c>
      <c r="H9" s="25">
        <f>HLOOKUP(D9,Cuadro2!$B$7:$S$148,142,0)/1000</f>
        <v>9542.7400717648925</v>
      </c>
      <c r="I9" s="26">
        <f t="shared" ref="I9:I24" si="1">+F9/1000/H9</f>
        <v>1.798267866750247E-3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1.0716567918394638E-4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759.01473129745739</v>
      </c>
      <c r="G11" s="26">
        <f t="shared" si="0"/>
        <v>1.0843489333591078E-2</v>
      </c>
      <c r="H11" s="25">
        <f>HLOOKUP(D11,Cuadro2!$B$7:$S$148,142,0)/1000</f>
        <v>79.154315941984848</v>
      </c>
      <c r="I11" s="26">
        <f t="shared" si="1"/>
        <v>9.589050480251356E-3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7084.3150236536858</v>
      </c>
      <c r="G12" s="26">
        <f t="shared" si="0"/>
        <v>0.10120843671041026</v>
      </c>
      <c r="H12" s="25">
        <f>HLOOKUP(D12,Cuadro2!$B$7:$S$148,142,0)/1000</f>
        <v>40083.506242246905</v>
      </c>
      <c r="I12" s="26">
        <f t="shared" si="1"/>
        <v>1.7673890554482016E-4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1771.7360700715083</v>
      </c>
      <c r="G13" s="26">
        <f t="shared" si="0"/>
        <v>2.5311499745095039E-2</v>
      </c>
      <c r="H13" s="25">
        <f>HLOOKUP(D13,Cuadro2!$B$7:$S$148,142,0)/1000</f>
        <v>3022.5825440694484</v>
      </c>
      <c r="I13" s="26">
        <f t="shared" si="1"/>
        <v>5.8616631448090567E-4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1771.6044745259228</v>
      </c>
      <c r="G14" s="26">
        <f t="shared" si="0"/>
        <v>2.5309619735608972E-2</v>
      </c>
      <c r="H14" s="25">
        <f>HLOOKUP(D14,Cuadro2!$B$7:$S$148,142,0)/1000</f>
        <v>4471.5448308836894</v>
      </c>
      <c r="I14" s="26">
        <f t="shared" si="1"/>
        <v>3.9619517225679011E-4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7043.0293820916995</v>
      </c>
      <c r="G15" s="26">
        <f t="shared" si="0"/>
        <v>0.10061861889074475</v>
      </c>
      <c r="H15" s="25">
        <f>HLOOKUP(D15,Cuadro2!$B$7:$S$148,142,0)/1000</f>
        <v>13456.363320891298</v>
      </c>
      <c r="I15" s="26">
        <f t="shared" si="1"/>
        <v>5.2339768287597006E-4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518.40710188173989</v>
      </c>
      <c r="G16" s="26">
        <f t="shared" si="0"/>
        <v>7.4061037920876783E-3</v>
      </c>
      <c r="H16" s="25">
        <f>HLOOKUP(D16,Cuadro2!$B$7:$S$148,142,0)/1000</f>
        <v>2395.4637223365908</v>
      </c>
      <c r="I16" s="26">
        <f t="shared" si="1"/>
        <v>2.1641200284013218E-4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7800.5906142331751</v>
      </c>
      <c r="G17" s="27">
        <f t="shared" si="0"/>
        <v>0.11144134314304771</v>
      </c>
      <c r="H17" s="25">
        <f>HLOOKUP(D17,Cuadro2!$B$7:$S$148,142,0)/1000</f>
        <v>13194.268465830088</v>
      </c>
      <c r="I17" s="26">
        <f t="shared" si="1"/>
        <v>5.9121054224679358E-4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2100.0914900162052</v>
      </c>
      <c r="G18" s="27">
        <f t="shared" si="0"/>
        <v>3.000247390802176E-2</v>
      </c>
      <c r="H18" s="25">
        <f>HLOOKUP(D18,Cuadro2!$B$7:$S$148,142,0)/1000</f>
        <v>2679.7142080112708</v>
      </c>
      <c r="I18" s="26">
        <f t="shared" si="1"/>
        <v>7.8369980042564764E-4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15328.696965050052</v>
      </c>
      <c r="G19" s="27">
        <f t="shared" si="0"/>
        <v>0.21898990254673989</v>
      </c>
      <c r="H19" s="25">
        <f>HLOOKUP(D19,Cuadro2!$B$7:$S$148,142,0)/1000</f>
        <v>17324.180681882775</v>
      </c>
      <c r="I19" s="26">
        <f t="shared" si="1"/>
        <v>8.8481511746644657E-4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1411.7806047706667</v>
      </c>
      <c r="G20" s="27">
        <f t="shared" si="0"/>
        <v>2.0169078804350694E-2</v>
      </c>
      <c r="H20" s="25">
        <f>HLOOKUP(D20,Cuadro2!$B$7:$S$148,142,0)/1000</f>
        <v>4526.9912850708561</v>
      </c>
      <c r="I20" s="26">
        <f t="shared" si="1"/>
        <v>3.1185847638506544E-4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3283.8673536354759</v>
      </c>
      <c r="G21" s="27">
        <f t="shared" si="0"/>
        <v>4.6914215434534515E-2</v>
      </c>
      <c r="H21" s="25">
        <f>HLOOKUP(D21,Cuadro2!$B$7:$S$148,142,0)/1000</f>
        <v>4445.4286723284758</v>
      </c>
      <c r="I21" s="26">
        <f t="shared" si="1"/>
        <v>7.3870656705766363E-4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1401.8621415677135</v>
      </c>
      <c r="G22" s="26">
        <f t="shared" si="0"/>
        <v>2.0027380961723854E-2</v>
      </c>
      <c r="H22" s="25">
        <f>HLOOKUP(D22,Cuadro2!$B$7:$S$148,142,0)/1000</f>
        <v>3487.6487261059483</v>
      </c>
      <c r="I22" s="26">
        <f t="shared" si="1"/>
        <v>4.0195049778792648E-4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1438.3141403673505</v>
      </c>
      <c r="G23" s="26">
        <f t="shared" si="0"/>
        <v>2.0548144056132145E-2</v>
      </c>
      <c r="H23" s="25">
        <f>HLOOKUP(D23,Cuadro2!$B$7:$S$148,142,0)/1000</f>
        <v>4158.9896245771552</v>
      </c>
      <c r="I23" s="26">
        <f t="shared" si="1"/>
        <v>3.458325868061246E-4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1116.0632089229318</v>
      </c>
      <c r="G24" s="26">
        <f t="shared" si="0"/>
        <v>1.5944380263716473E-2</v>
      </c>
      <c r="H24" s="25">
        <f>HLOOKUP(D24,Cuadro2!$B$7:$S$148,142,0)/1000</f>
        <v>1297.526819558921</v>
      </c>
      <c r="I24" s="26">
        <f t="shared" si="1"/>
        <v>8.6014654348518546E-4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69997.277439668193</v>
      </c>
      <c r="G26" s="32">
        <f>+IF(F26&gt;0,F26/$F$26,0)</f>
        <v>1</v>
      </c>
      <c r="H26" s="31">
        <f>SUM(H9:H24)</f>
        <v>124362.25045693359</v>
      </c>
      <c r="I26" s="32">
        <f>+F26/1000/H26</f>
        <v>5.6284987753504932E-4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1" display="volver"/>
  </hyperlinks>
  <pageMargins left="0.75" right="0.75" top="1" bottom="1" header="0" footer="0"/>
  <pageSetup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Quilmes.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18.09988419480263</v>
      </c>
      <c r="G9" s="26">
        <f t="shared" ref="G9:G24" si="0">+IF(F9&gt;0,F9/$F$26,0)</f>
        <v>5.0328041630655047E-6</v>
      </c>
      <c r="H9" s="25">
        <f>HLOOKUP(D9,Cuadro2!$B$7:$S$148,142,0)/1000</f>
        <v>9542.7400717648925</v>
      </c>
      <c r="I9" s="26">
        <f t="shared" ref="I9:I24" si="1">+F9/1000/H9</f>
        <v>1.896717720349175E-6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195.03395022407841</v>
      </c>
      <c r="G10" s="26">
        <f t="shared" si="0"/>
        <v>5.423060534877393E-5</v>
      </c>
      <c r="H10" s="25">
        <f>HLOOKUP(D10,Cuadro2!$B$7:$S$148,142,0)/1000</f>
        <v>196.14692543331509</v>
      </c>
      <c r="I10" s="26">
        <f t="shared" si="1"/>
        <v>9.943258085398077E-4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1042027.5636455273</v>
      </c>
      <c r="G12" s="26">
        <f t="shared" si="0"/>
        <v>0.28974332674736775</v>
      </c>
      <c r="H12" s="25">
        <f>HLOOKUP(D12,Cuadro2!$B$7:$S$148,142,0)/1000</f>
        <v>40083.506242246905</v>
      </c>
      <c r="I12" s="26">
        <f t="shared" si="1"/>
        <v>2.5996417512679049E-2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109607.1789098413</v>
      </c>
      <c r="G13" s="26">
        <f t="shared" si="0"/>
        <v>3.0477071586884268E-2</v>
      </c>
      <c r="H13" s="25">
        <f>HLOOKUP(D13,Cuadro2!$B$7:$S$148,142,0)/1000</f>
        <v>3022.5825440694484</v>
      </c>
      <c r="I13" s="26">
        <f t="shared" si="1"/>
        <v>3.6262757860790092E-2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228815.93605155055</v>
      </c>
      <c r="G14" s="26">
        <f t="shared" si="0"/>
        <v>6.3623931686074053E-2</v>
      </c>
      <c r="H14" s="25">
        <f>HLOOKUP(D14,Cuadro2!$B$7:$S$148,142,0)/1000</f>
        <v>4471.5448308836894</v>
      </c>
      <c r="I14" s="26">
        <f t="shared" si="1"/>
        <v>5.1171562559584306E-2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437665.62779820594</v>
      </c>
      <c r="G15" s="26">
        <f t="shared" si="0"/>
        <v>0.12169610423507506</v>
      </c>
      <c r="H15" s="25">
        <f>HLOOKUP(D15,Cuadro2!$B$7:$S$148,142,0)/1000</f>
        <v>13456.363320891298</v>
      </c>
      <c r="I15" s="26">
        <f t="shared" si="1"/>
        <v>3.2524807584432602E-2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71203.326734623857</v>
      </c>
      <c r="G16" s="26">
        <f t="shared" si="0"/>
        <v>1.9798601767685838E-2</v>
      </c>
      <c r="H16" s="25">
        <f>HLOOKUP(D16,Cuadro2!$B$7:$S$148,142,0)/1000</f>
        <v>2395.4637223365908</v>
      </c>
      <c r="I16" s="26">
        <f t="shared" si="1"/>
        <v>2.9724235049224827E-2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449396.56191157311</v>
      </c>
      <c r="G17" s="27">
        <f t="shared" si="0"/>
        <v>0.1249579756043601</v>
      </c>
      <c r="H17" s="25">
        <f>HLOOKUP(D17,Cuadro2!$B$7:$S$148,142,0)/1000</f>
        <v>13194.268465830088</v>
      </c>
      <c r="I17" s="26">
        <f t="shared" si="1"/>
        <v>3.4059983171890108E-2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72651.229103501741</v>
      </c>
      <c r="G18" s="27">
        <f t="shared" si="0"/>
        <v>2.0201201529727049E-2</v>
      </c>
      <c r="H18" s="25">
        <f>HLOOKUP(D18,Cuadro2!$B$7:$S$148,142,0)/1000</f>
        <v>2679.7142080112708</v>
      </c>
      <c r="I18" s="26">
        <f t="shared" si="1"/>
        <v>2.7111558720069363E-2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625993.80758772639</v>
      </c>
      <c r="G19" s="27">
        <f t="shared" si="0"/>
        <v>0.17406212144635716</v>
      </c>
      <c r="H19" s="25">
        <f>HLOOKUP(D19,Cuadro2!$B$7:$S$148,142,0)/1000</f>
        <v>17324.180681882775</v>
      </c>
      <c r="I19" s="26">
        <f t="shared" si="1"/>
        <v>3.6134107527657923E-2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118620.03334416481</v>
      </c>
      <c r="G20" s="27">
        <f t="shared" si="0"/>
        <v>3.2983161174528805E-2</v>
      </c>
      <c r="H20" s="25">
        <f>HLOOKUP(D20,Cuadro2!$B$7:$S$148,142,0)/1000</f>
        <v>4526.9912850708561</v>
      </c>
      <c r="I20" s="26">
        <f t="shared" si="1"/>
        <v>2.6202841108917262E-2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166725.57418090527</v>
      </c>
      <c r="G21" s="27">
        <f t="shared" si="0"/>
        <v>4.6359255937565215E-2</v>
      </c>
      <c r="H21" s="25">
        <f>HLOOKUP(D21,Cuadro2!$B$7:$S$148,142,0)/1000</f>
        <v>4445.4286723284758</v>
      </c>
      <c r="I21" s="26">
        <f t="shared" si="1"/>
        <v>3.7504948672042446E-2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124774.55304603804</v>
      </c>
      <c r="G22" s="26">
        <f t="shared" si="0"/>
        <v>3.4694470045010445E-2</v>
      </c>
      <c r="H22" s="25">
        <f>HLOOKUP(D22,Cuadro2!$B$7:$S$148,142,0)/1000</f>
        <v>3487.6487261059483</v>
      </c>
      <c r="I22" s="26">
        <f t="shared" si="1"/>
        <v>3.5776123929015094E-2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108485.81545931161</v>
      </c>
      <c r="G23" s="26">
        <f t="shared" si="0"/>
        <v>3.0165268340996323E-2</v>
      </c>
      <c r="H23" s="25">
        <f>HLOOKUP(D23,Cuadro2!$B$7:$S$148,142,0)/1000</f>
        <v>4158.9896245771552</v>
      </c>
      <c r="I23" s="26">
        <f t="shared" si="1"/>
        <v>2.6084656431510422E-2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40201.23978478364</v>
      </c>
      <c r="G24" s="26">
        <f t="shared" si="0"/>
        <v>1.1178246488856054E-2</v>
      </c>
      <c r="H24" s="25">
        <f>HLOOKUP(D24,Cuadro2!$B$7:$S$148,142,0)/1000</f>
        <v>1297.526819558921</v>
      </c>
      <c r="I24" s="26">
        <f t="shared" si="1"/>
        <v>3.0982974054015761E-2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3596381.5813921727</v>
      </c>
      <c r="G26" s="32">
        <f>+IF(F26&gt;0,F26/$F$26,0)</f>
        <v>1</v>
      </c>
      <c r="H26" s="31">
        <f>SUM(H9:H24)</f>
        <v>124362.25045693359</v>
      </c>
      <c r="I26" s="32">
        <f>+F26/1000/H26</f>
        <v>2.8918595218229773E-2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2" display="volver"/>
  </hyperlinks>
  <pageMargins left="0.75" right="0.75" top="1" bottom="1" header="0" footer="0"/>
  <pageSetup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Ramallo.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91977.297129880564</v>
      </c>
      <c r="G9" s="26">
        <f t="shared" ref="G9:G24" si="0">+IF(F9&gt;0,F9/$F$26,0)</f>
        <v>0.22754659040329467</v>
      </c>
      <c r="H9" s="25">
        <f>HLOOKUP(D9,Cuadro2!$B$7:$S$148,142,0)/1000</f>
        <v>9542.7400717648925</v>
      </c>
      <c r="I9" s="26">
        <f t="shared" ref="I9:I24" si="1">+F9/1000/H9</f>
        <v>9.6384577635121229E-3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82.514363556340854</v>
      </c>
      <c r="G10" s="26">
        <f t="shared" si="0"/>
        <v>2.0413583212855189E-4</v>
      </c>
      <c r="H10" s="25">
        <f>HLOOKUP(D10,Cuadro2!$B$7:$S$148,142,0)/1000</f>
        <v>196.14692543331509</v>
      </c>
      <c r="I10" s="26">
        <f t="shared" si="1"/>
        <v>4.2067630361299557E-4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155119.34412381242</v>
      </c>
      <c r="G12" s="26">
        <f t="shared" si="0"/>
        <v>0.38375641557640422</v>
      </c>
      <c r="H12" s="25">
        <f>HLOOKUP(D12,Cuadro2!$B$7:$S$148,142,0)/1000</f>
        <v>40083.506242246905</v>
      </c>
      <c r="I12" s="26">
        <f t="shared" si="1"/>
        <v>3.8699045733758923E-3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7155.1857091434586</v>
      </c>
      <c r="G13" s="26">
        <f t="shared" si="0"/>
        <v>1.7701521599606154E-2</v>
      </c>
      <c r="H13" s="25">
        <f>HLOOKUP(D13,Cuadro2!$B$7:$S$148,142,0)/1000</f>
        <v>3022.5825440694484</v>
      </c>
      <c r="I13" s="26">
        <f t="shared" si="1"/>
        <v>2.367242450725626E-3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11897.180653075553</v>
      </c>
      <c r="G14" s="26">
        <f t="shared" si="0"/>
        <v>2.9432946797693094E-2</v>
      </c>
      <c r="H14" s="25">
        <f>HLOOKUP(D14,Cuadro2!$B$7:$S$148,142,0)/1000</f>
        <v>4471.5448308836894</v>
      </c>
      <c r="I14" s="26">
        <f t="shared" si="1"/>
        <v>2.6606421500920906E-3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24681.123752121217</v>
      </c>
      <c r="G15" s="26">
        <f t="shared" si="0"/>
        <v>6.1059693341352334E-2</v>
      </c>
      <c r="H15" s="25">
        <f>HLOOKUP(D15,Cuadro2!$B$7:$S$148,142,0)/1000</f>
        <v>13456.363320891298</v>
      </c>
      <c r="I15" s="26">
        <f t="shared" si="1"/>
        <v>1.8341600299839728E-3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6766.3097419095693</v>
      </c>
      <c r="G16" s="26">
        <f t="shared" si="0"/>
        <v>1.6739464622557761E-2</v>
      </c>
      <c r="H16" s="25">
        <f>HLOOKUP(D16,Cuadro2!$B$7:$S$148,142,0)/1000</f>
        <v>2395.4637223365908</v>
      </c>
      <c r="I16" s="26">
        <f t="shared" si="1"/>
        <v>2.824634612003038E-3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30062.748238256692</v>
      </c>
      <c r="G17" s="27">
        <f t="shared" si="0"/>
        <v>7.437352556803542E-2</v>
      </c>
      <c r="H17" s="25">
        <f>HLOOKUP(D17,Cuadro2!$B$7:$S$148,142,0)/1000</f>
        <v>13194.268465830088</v>
      </c>
      <c r="I17" s="26">
        <f t="shared" si="1"/>
        <v>2.2784702551802566E-3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7241.195538528591</v>
      </c>
      <c r="G18" s="27">
        <f t="shared" si="0"/>
        <v>1.791430501495396E-2</v>
      </c>
      <c r="H18" s="25">
        <f>HLOOKUP(D18,Cuadro2!$B$7:$S$148,142,0)/1000</f>
        <v>2679.7142080112708</v>
      </c>
      <c r="I18" s="26">
        <f t="shared" si="1"/>
        <v>2.7022267960069473E-3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34384.507184917471</v>
      </c>
      <c r="G19" s="27">
        <f t="shared" si="0"/>
        <v>8.5065310862279711E-2</v>
      </c>
      <c r="H19" s="25">
        <f>HLOOKUP(D19,Cuadro2!$B$7:$S$148,142,0)/1000</f>
        <v>17324.180681882775</v>
      </c>
      <c r="I19" s="26">
        <f t="shared" si="1"/>
        <v>1.9847696013050703E-3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4457.3315444628461</v>
      </c>
      <c r="G20" s="27">
        <f t="shared" si="0"/>
        <v>1.1027184173583129E-2</v>
      </c>
      <c r="H20" s="25">
        <f>HLOOKUP(D20,Cuadro2!$B$7:$S$148,142,0)/1000</f>
        <v>4526.9912850708561</v>
      </c>
      <c r="I20" s="26">
        <f t="shared" si="1"/>
        <v>9.8461235371984611E-4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7963.4218393318615</v>
      </c>
      <c r="G21" s="27">
        <f t="shared" si="0"/>
        <v>1.9701051716319896E-2</v>
      </c>
      <c r="H21" s="25">
        <f>HLOOKUP(D21,Cuadro2!$B$7:$S$148,142,0)/1000</f>
        <v>4445.4286723284758</v>
      </c>
      <c r="I21" s="26">
        <f t="shared" si="1"/>
        <v>1.7913732119698351E-3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13583.365727049579</v>
      </c>
      <c r="G22" s="26">
        <f t="shared" si="0"/>
        <v>3.3604472558337234E-2</v>
      </c>
      <c r="H22" s="25">
        <f>HLOOKUP(D22,Cuadro2!$B$7:$S$148,142,0)/1000</f>
        <v>3487.6487261059483</v>
      </c>
      <c r="I22" s="26">
        <f t="shared" si="1"/>
        <v>3.8947058014686484E-3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5998.5301934754971</v>
      </c>
      <c r="G23" s="26">
        <f t="shared" si="0"/>
        <v>1.4840021783083432E-2</v>
      </c>
      <c r="H23" s="25">
        <f>HLOOKUP(D23,Cuadro2!$B$7:$S$148,142,0)/1000</f>
        <v>4158.9896245771552</v>
      </c>
      <c r="I23" s="26">
        <f t="shared" si="1"/>
        <v>1.4423046785276286E-3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2842.9758284909258</v>
      </c>
      <c r="G24" s="26">
        <f t="shared" si="0"/>
        <v>7.0333601503705327E-3</v>
      </c>
      <c r="H24" s="25">
        <f>HLOOKUP(D24,Cuadro2!$B$7:$S$148,142,0)/1000</f>
        <v>1297.526819558921</v>
      </c>
      <c r="I24" s="26">
        <f t="shared" si="1"/>
        <v>2.191072882375843E-3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404213.03156801255</v>
      </c>
      <c r="G26" s="32">
        <f>+IF(F26&gt;0,F26/$F$26,0)</f>
        <v>1</v>
      </c>
      <c r="H26" s="31">
        <f>SUM(H9:H24)</f>
        <v>124362.25045693359</v>
      </c>
      <c r="I26" s="32">
        <f>+F26/1000/H26</f>
        <v>3.2502872059877266E-3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3" display="volver"/>
  </hyperlinks>
  <pageMargins left="0.75" right="0.75" top="1" bottom="1" header="0" footer="0"/>
  <pageSetup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Rauch.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51633.649020726902</v>
      </c>
      <c r="G9" s="26">
        <f t="shared" ref="G9:G24" si="0">+IF(F9&gt;0,F9/$F$26,0)</f>
        <v>0.35932402632923133</v>
      </c>
      <c r="H9" s="25">
        <f>HLOOKUP(D9,Cuadro2!$B$7:$S$148,142,0)/1000</f>
        <v>9542.7400717648925</v>
      </c>
      <c r="I9" s="26">
        <f t="shared" ref="I9:I24" si="1">+F9/1000/H9</f>
        <v>5.4107781027695392E-3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8357.8819443104439</v>
      </c>
      <c r="G12" s="26">
        <f t="shared" si="0"/>
        <v>5.8163384706908204E-2</v>
      </c>
      <c r="H12" s="25">
        <f>HLOOKUP(D12,Cuadro2!$B$7:$S$148,142,0)/1000</f>
        <v>40083.506242246905</v>
      </c>
      <c r="I12" s="26">
        <f t="shared" si="1"/>
        <v>2.0851174779469437E-4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1891.6937074878551</v>
      </c>
      <c r="G13" s="26">
        <f t="shared" si="0"/>
        <v>1.3164496649914245E-2</v>
      </c>
      <c r="H13" s="25">
        <f>HLOOKUP(D13,Cuadro2!$B$7:$S$148,142,0)/1000</f>
        <v>3022.5825440694484</v>
      </c>
      <c r="I13" s="26">
        <f t="shared" si="1"/>
        <v>6.2585344813808686E-4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4426.6411878028794</v>
      </c>
      <c r="G14" s="26">
        <f t="shared" si="0"/>
        <v>3.080546436060794E-2</v>
      </c>
      <c r="H14" s="25">
        <f>HLOOKUP(D14,Cuadro2!$B$7:$S$148,142,0)/1000</f>
        <v>4471.5448308836894</v>
      </c>
      <c r="I14" s="26">
        <f t="shared" si="1"/>
        <v>9.8995791280662702E-4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12827.902913003612</v>
      </c>
      <c r="G15" s="26">
        <f t="shared" si="0"/>
        <v>8.9270733552273773E-2</v>
      </c>
      <c r="H15" s="25">
        <f>HLOOKUP(D15,Cuadro2!$B$7:$S$148,142,0)/1000</f>
        <v>13456.363320891298</v>
      </c>
      <c r="I15" s="26">
        <f t="shared" si="1"/>
        <v>9.5329641501935467E-4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1886.072435488948</v>
      </c>
      <c r="G16" s="26">
        <f t="shared" si="0"/>
        <v>1.3125377623348288E-2</v>
      </c>
      <c r="H16" s="25">
        <f>HLOOKUP(D16,Cuadro2!$B$7:$S$148,142,0)/1000</f>
        <v>2395.4637223365908</v>
      </c>
      <c r="I16" s="26">
        <f t="shared" si="1"/>
        <v>7.8735170059233007E-4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20843.772222699903</v>
      </c>
      <c r="G17" s="27">
        <f t="shared" si="0"/>
        <v>0.14505401615027053</v>
      </c>
      <c r="H17" s="25">
        <f>HLOOKUP(D17,Cuadro2!$B$7:$S$148,142,0)/1000</f>
        <v>13194.268465830088</v>
      </c>
      <c r="I17" s="26">
        <f t="shared" si="1"/>
        <v>1.5797595961216152E-3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4395.394312051174</v>
      </c>
      <c r="G18" s="27">
        <f t="shared" si="0"/>
        <v>3.0588014046360249E-2</v>
      </c>
      <c r="H18" s="25">
        <f>HLOOKUP(D18,Cuadro2!$B$7:$S$148,142,0)/1000</f>
        <v>2679.7142080112708</v>
      </c>
      <c r="I18" s="26">
        <f t="shared" si="1"/>
        <v>1.6402474185160147E-3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18557.038368035272</v>
      </c>
      <c r="G19" s="27">
        <f t="shared" si="0"/>
        <v>0.12914039332125804</v>
      </c>
      <c r="H19" s="25">
        <f>HLOOKUP(D19,Cuadro2!$B$7:$S$148,142,0)/1000</f>
        <v>17324.180681882775</v>
      </c>
      <c r="I19" s="26">
        <f t="shared" si="1"/>
        <v>1.0711639822275573E-3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2238.5583551883078</v>
      </c>
      <c r="G20" s="27">
        <f t="shared" si="0"/>
        <v>1.5578364431231909E-2</v>
      </c>
      <c r="H20" s="25">
        <f>HLOOKUP(D20,Cuadro2!$B$7:$S$148,142,0)/1000</f>
        <v>4526.9912850708561</v>
      </c>
      <c r="I20" s="26">
        <f t="shared" si="1"/>
        <v>4.9449142139297716E-4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5251.1698501972496</v>
      </c>
      <c r="G21" s="27">
        <f t="shared" si="0"/>
        <v>3.6543446556607101E-2</v>
      </c>
      <c r="H21" s="25">
        <f>HLOOKUP(D21,Cuadro2!$B$7:$S$148,142,0)/1000</f>
        <v>4445.4286723284758</v>
      </c>
      <c r="I21" s="26">
        <f t="shared" si="1"/>
        <v>1.181251626616862E-3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4238.1699656130395</v>
      </c>
      <c r="G22" s="26">
        <f t="shared" si="0"/>
        <v>2.9493873185301712E-2</v>
      </c>
      <c r="H22" s="25">
        <f>HLOOKUP(D22,Cuadro2!$B$7:$S$148,142,0)/1000</f>
        <v>3487.6487261059483</v>
      </c>
      <c r="I22" s="26">
        <f t="shared" si="1"/>
        <v>1.2151940457447009E-3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4801.7306323611811</v>
      </c>
      <c r="G23" s="26">
        <f t="shared" si="0"/>
        <v>3.3415751489417694E-2</v>
      </c>
      <c r="H23" s="25">
        <f>HLOOKUP(D23,Cuadro2!$B$7:$S$148,142,0)/1000</f>
        <v>4158.9896245771552</v>
      </c>
      <c r="I23" s="26">
        <f t="shared" si="1"/>
        <v>1.154542585051381E-3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2346.9477356362891</v>
      </c>
      <c r="G24" s="26">
        <f t="shared" si="0"/>
        <v>1.6332657597269144E-2</v>
      </c>
      <c r="H24" s="25">
        <f>HLOOKUP(D24,Cuadro2!$B$7:$S$148,142,0)/1000</f>
        <v>1297.526819558921</v>
      </c>
      <c r="I24" s="26">
        <f t="shared" si="1"/>
        <v>1.8087855297157604E-3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143696.62265060304</v>
      </c>
      <c r="G26" s="32">
        <f>+IF(F26&gt;0,F26/$F$26,0)</f>
        <v>1</v>
      </c>
      <c r="H26" s="31">
        <f>SUM(H9:H24)</f>
        <v>124362.25045693359</v>
      </c>
      <c r="I26" s="32">
        <f>+F26/1000/H26</f>
        <v>1.1554681756130243E-3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4" display="volver"/>
  </hyperlinks>
  <pageMargins left="0.75" right="0.75" top="1" bottom="1" header="0" footer="0"/>
  <pageSetup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Rivadavia.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198270.67472274887</v>
      </c>
      <c r="G9" s="26">
        <f t="shared" ref="G9:G24" si="0">+IF(F9&gt;0,F9/$F$26,0)</f>
        <v>0.64550340687138741</v>
      </c>
      <c r="H9" s="25">
        <f>HLOOKUP(D9,Cuadro2!$B$7:$S$148,142,0)/1000</f>
        <v>9542.7400717648925</v>
      </c>
      <c r="I9" s="26">
        <f t="shared" ref="I9:I24" si="1">+F9/1000/H9</f>
        <v>2.0777122003919308E-2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4766.5601412420147</v>
      </c>
      <c r="G12" s="26">
        <f t="shared" si="0"/>
        <v>1.5518335298609125E-2</v>
      </c>
      <c r="H12" s="25">
        <f>HLOOKUP(D12,Cuadro2!$B$7:$S$148,142,0)/1000</f>
        <v>40083.506242246905</v>
      </c>
      <c r="I12" s="26">
        <f t="shared" si="1"/>
        <v>1.1891574834883561E-4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1552.15033986198</v>
      </c>
      <c r="G13" s="26">
        <f t="shared" si="0"/>
        <v>5.0532855338214742E-3</v>
      </c>
      <c r="H13" s="25">
        <f>HLOOKUP(D13,Cuadro2!$B$7:$S$148,142,0)/1000</f>
        <v>3022.5825440694484</v>
      </c>
      <c r="I13" s="26">
        <f t="shared" si="1"/>
        <v>5.135179328377399E-4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2381.6250776901102</v>
      </c>
      <c r="G14" s="26">
        <f t="shared" si="0"/>
        <v>7.7537795424817259E-3</v>
      </c>
      <c r="H14" s="25">
        <f>HLOOKUP(D14,Cuadro2!$B$7:$S$148,142,0)/1000</f>
        <v>4471.5448308836894</v>
      </c>
      <c r="I14" s="26">
        <f t="shared" si="1"/>
        <v>5.3261795816982591E-4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24176.023299616161</v>
      </c>
      <c r="G15" s="26">
        <f t="shared" si="0"/>
        <v>7.8709095161583822E-2</v>
      </c>
      <c r="H15" s="25">
        <f>HLOOKUP(D15,Cuadro2!$B$7:$S$148,142,0)/1000</f>
        <v>13456.363320891298</v>
      </c>
      <c r="I15" s="26">
        <f t="shared" si="1"/>
        <v>1.7966238517120267E-3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2342.2519121658152</v>
      </c>
      <c r="G16" s="26">
        <f t="shared" si="0"/>
        <v>7.6255936041386843E-3</v>
      </c>
      <c r="H16" s="25">
        <f>HLOOKUP(D16,Cuadro2!$B$7:$S$148,142,0)/1000</f>
        <v>2395.4637223365908</v>
      </c>
      <c r="I16" s="26">
        <f t="shared" si="1"/>
        <v>9.7778642620441293E-4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22591.354471808863</v>
      </c>
      <c r="G17" s="27">
        <f t="shared" si="0"/>
        <v>7.3549940240953821E-2</v>
      </c>
      <c r="H17" s="25">
        <f>HLOOKUP(D17,Cuadro2!$B$7:$S$148,142,0)/1000</f>
        <v>13194.268465830088</v>
      </c>
      <c r="I17" s="26">
        <f t="shared" si="1"/>
        <v>1.7122097015317612E-3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4573.8662986815862</v>
      </c>
      <c r="G18" s="27">
        <f t="shared" si="0"/>
        <v>1.4890988203382723E-2</v>
      </c>
      <c r="H18" s="25">
        <f>HLOOKUP(D18,Cuadro2!$B$7:$S$148,142,0)/1000</f>
        <v>2679.7142080112708</v>
      </c>
      <c r="I18" s="26">
        <f t="shared" si="1"/>
        <v>1.7068485456425016E-3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19625.733735902322</v>
      </c>
      <c r="G19" s="27">
        <f t="shared" si="0"/>
        <v>6.389486496977223E-2</v>
      </c>
      <c r="H19" s="25">
        <f>HLOOKUP(D19,Cuadro2!$B$7:$S$148,142,0)/1000</f>
        <v>17324.180681882775</v>
      </c>
      <c r="I19" s="26">
        <f t="shared" si="1"/>
        <v>1.1328520578422769E-3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3772.8626253877546</v>
      </c>
      <c r="G20" s="27">
        <f t="shared" si="0"/>
        <v>1.2283186516367334E-2</v>
      </c>
      <c r="H20" s="25">
        <f>HLOOKUP(D20,Cuadro2!$B$7:$S$148,142,0)/1000</f>
        <v>4526.9912850708561</v>
      </c>
      <c r="I20" s="26">
        <f t="shared" si="1"/>
        <v>8.334150405435787E-4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5182.4887338069357</v>
      </c>
      <c r="G21" s="27">
        <f t="shared" si="0"/>
        <v>1.6872460531154536E-2</v>
      </c>
      <c r="H21" s="25">
        <f>HLOOKUP(D21,Cuadro2!$B$7:$S$148,142,0)/1000</f>
        <v>4445.4286723284758</v>
      </c>
      <c r="I21" s="26">
        <f t="shared" si="1"/>
        <v>1.1658017968135331E-3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12723.342992080421</v>
      </c>
      <c r="G22" s="26">
        <f t="shared" si="0"/>
        <v>4.142297523153976E-2</v>
      </c>
      <c r="H22" s="25">
        <f>HLOOKUP(D22,Cuadro2!$B$7:$S$148,142,0)/1000</f>
        <v>3487.6487261059483</v>
      </c>
      <c r="I22" s="26">
        <f t="shared" si="1"/>
        <v>3.6481148163927529E-3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3360.5911476137753</v>
      </c>
      <c r="G23" s="26">
        <f t="shared" si="0"/>
        <v>1.0940967633866748E-2</v>
      </c>
      <c r="H23" s="25">
        <f>HLOOKUP(D23,Cuadro2!$B$7:$S$148,142,0)/1000</f>
        <v>4158.9896245771552</v>
      </c>
      <c r="I23" s="26">
        <f t="shared" si="1"/>
        <v>8.0803066392728668E-4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1837.1410846468018</v>
      </c>
      <c r="G24" s="26">
        <f t="shared" si="0"/>
        <v>5.9811206609408016E-3</v>
      </c>
      <c r="H24" s="25">
        <f>HLOOKUP(D24,Cuadro2!$B$7:$S$148,142,0)/1000</f>
        <v>1297.526819558921</v>
      </c>
      <c r="I24" s="26">
        <f t="shared" si="1"/>
        <v>1.4158790839262315E-3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307156.66658325336</v>
      </c>
      <c r="G26" s="32">
        <f>+IF(F26&gt;0,F26/$F$26,0)</f>
        <v>1</v>
      </c>
      <c r="H26" s="31">
        <f>SUM(H9:H24)</f>
        <v>124362.25045693359</v>
      </c>
      <c r="I26" s="32">
        <f>+F26/1000/H26</f>
        <v>2.4698545214057632E-3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5" display="volver"/>
  </hyperlinks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Ayacucho.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85316.216179829804</v>
      </c>
      <c r="G9" s="26">
        <f t="shared" ref="G9:G24" si="0">+IF(F9&gt;0,F9/$F$26,0)</f>
        <v>0.39873469918999177</v>
      </c>
      <c r="H9" s="25">
        <f>HLOOKUP(D9,Cuadro2!$B$7:$S$148,142,0)/1000</f>
        <v>9542.7400717648925</v>
      </c>
      <c r="I9" s="26">
        <f>+F9/1000/H9</f>
        <v>8.940431735352812E-3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5.2587263654983198E-5</v>
      </c>
      <c r="H10" s="25">
        <f>HLOOKUP(D10,Cuadro2!$B$7:$S$148,142,0)/1000</f>
        <v>196.14692543331509</v>
      </c>
      <c r="I10" s="26">
        <f t="shared" ref="I10:I24" si="1">+F10/1000/H10</f>
        <v>5.7364950492681207E-5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14804.907788013763</v>
      </c>
      <c r="G12" s="26">
        <f t="shared" si="0"/>
        <v>6.9192361285061982E-2</v>
      </c>
      <c r="H12" s="25">
        <f>HLOOKUP(D12,Cuadro2!$B$7:$S$148,142,0)/1000</f>
        <v>40083.506242246905</v>
      </c>
      <c r="I12" s="26">
        <f t="shared" si="1"/>
        <v>3.6935161556325631E-4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3087.5606255889361</v>
      </c>
      <c r="G13" s="26">
        <f t="shared" si="0"/>
        <v>1.4430053422436287E-2</v>
      </c>
      <c r="H13" s="25">
        <f>HLOOKUP(D13,Cuadro2!$B$7:$S$148,142,0)/1000</f>
        <v>3022.5825440694484</v>
      </c>
      <c r="I13" s="26">
        <f t="shared" si="1"/>
        <v>1.0214975374773403E-3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3677.5005515036473</v>
      </c>
      <c r="G14" s="26">
        <f t="shared" si="0"/>
        <v>1.7187202408086927E-2</v>
      </c>
      <c r="H14" s="25">
        <f>HLOOKUP(D14,Cuadro2!$B$7:$S$148,142,0)/1000</f>
        <v>4471.5448308836894</v>
      </c>
      <c r="I14" s="26">
        <f t="shared" si="1"/>
        <v>8.2242282937748852E-4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21073.394183334007</v>
      </c>
      <c r="G15" s="26">
        <f t="shared" si="0"/>
        <v>9.848882037727251E-2</v>
      </c>
      <c r="H15" s="25">
        <f>HLOOKUP(D15,Cuadro2!$B$7:$S$148,142,0)/1000</f>
        <v>13456.363320891298</v>
      </c>
      <c r="I15" s="26">
        <f t="shared" si="1"/>
        <v>1.5660541916713189E-3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2993.2312118700943</v>
      </c>
      <c r="G16" s="26">
        <f t="shared" si="0"/>
        <v>1.3989194555410691E-2</v>
      </c>
      <c r="H16" s="25">
        <f>HLOOKUP(D16,Cuadro2!$B$7:$S$148,142,0)/1000</f>
        <v>2395.4637223365908</v>
      </c>
      <c r="I16" s="26">
        <f t="shared" si="1"/>
        <v>1.2495414495154312E-3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22369.355333150987</v>
      </c>
      <c r="G17" s="27">
        <f t="shared" si="0"/>
        <v>0.10454563703385035</v>
      </c>
      <c r="H17" s="25">
        <f>HLOOKUP(D17,Cuadro2!$B$7:$S$148,142,0)/1000</f>
        <v>13194.268465830088</v>
      </c>
      <c r="I17" s="26">
        <f t="shared" si="1"/>
        <v>1.6953842792483812E-3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4851.8555735798291</v>
      </c>
      <c r="G18" s="27">
        <f t="shared" si="0"/>
        <v>2.2675679481224006E-2</v>
      </c>
      <c r="H18" s="25">
        <f>HLOOKUP(D18,Cuadro2!$B$7:$S$148,142,0)/1000</f>
        <v>2679.7142080112708</v>
      </c>
      <c r="I18" s="26">
        <f t="shared" si="1"/>
        <v>1.8105869495615343E-3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25345.23284452099</v>
      </c>
      <c r="G19" s="27">
        <f t="shared" si="0"/>
        <v>0.11845372716552345</v>
      </c>
      <c r="H19" s="25">
        <f>HLOOKUP(D19,Cuadro2!$B$7:$S$148,142,0)/1000</f>
        <v>17324.180681882775</v>
      </c>
      <c r="I19" s="26">
        <f t="shared" si="1"/>
        <v>1.4629974894585602E-3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4093.6272835058967</v>
      </c>
      <c r="G20" s="27">
        <f t="shared" si="0"/>
        <v>1.913201635717365E-2</v>
      </c>
      <c r="H20" s="25">
        <f>HLOOKUP(D20,Cuadro2!$B$7:$S$148,142,0)/1000</f>
        <v>4526.9912850708561</v>
      </c>
      <c r="I20" s="26">
        <f t="shared" si="1"/>
        <v>9.0427107668748774E-4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7037.1633871734211</v>
      </c>
      <c r="G21" s="27">
        <f t="shared" si="0"/>
        <v>3.2888955370700024E-2</v>
      </c>
      <c r="H21" s="25">
        <f>HLOOKUP(D21,Cuadro2!$B$7:$S$148,142,0)/1000</f>
        <v>4445.4286723284758</v>
      </c>
      <c r="I21" s="26">
        <f t="shared" si="1"/>
        <v>1.5830112022666685E-3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11822.781548750774</v>
      </c>
      <c r="G22" s="26">
        <f t="shared" si="0"/>
        <v>5.5255067037825699E-2</v>
      </c>
      <c r="H22" s="25">
        <f>HLOOKUP(D22,Cuadro2!$B$7:$S$148,142,0)/1000</f>
        <v>3487.6487261059483</v>
      </c>
      <c r="I22" s="26">
        <f t="shared" si="1"/>
        <v>3.3899003246095892E-3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4736.76878502616</v>
      </c>
      <c r="G23" s="26">
        <f t="shared" si="0"/>
        <v>2.2137808744927354E-2</v>
      </c>
      <c r="H23" s="25">
        <f>HLOOKUP(D23,Cuadro2!$B$7:$S$148,142,0)/1000</f>
        <v>4158.9896245771552</v>
      </c>
      <c r="I23" s="26">
        <f t="shared" si="1"/>
        <v>1.1389229626913887E-3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2746.5259215469687</v>
      </c>
      <c r="G24" s="26">
        <f t="shared" si="0"/>
        <v>1.2836190306860491E-2</v>
      </c>
      <c r="H24" s="25">
        <f>HLOOKUP(D24,Cuadro2!$B$7:$S$148,142,0)/1000</f>
        <v>1297.526819558921</v>
      </c>
      <c r="I24" s="26">
        <f t="shared" si="1"/>
        <v>2.1167392304697161E-3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213967.37317606201</v>
      </c>
      <c r="G26" s="32">
        <f>+IF(F26&gt;0,F26/$F$26,0)</f>
        <v>1</v>
      </c>
      <c r="H26" s="31">
        <f>SUM(H9:H24)</f>
        <v>124362.25045693359</v>
      </c>
      <c r="I26" s="32">
        <f>+F26/1000/H26</f>
        <v>1.7205170571447524E-3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7" display="volver"/>
  </hyperlinks>
  <pageMargins left="0.75" right="0.75" top="1" bottom="1" header="0" footer="0"/>
  <pageSetup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Rojas.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248872.18381833451</v>
      </c>
      <c r="G9" s="26">
        <f t="shared" ref="G9:G24" si="0">+IF(F9&gt;0,F9/$F$26,0)</f>
        <v>0.54776113871793208</v>
      </c>
      <c r="H9" s="25">
        <f>HLOOKUP(D9,Cuadro2!$B$7:$S$148,142,0)/1000</f>
        <v>9542.7400717648925</v>
      </c>
      <c r="I9" s="26">
        <f t="shared" ref="I9:I24" si="1">+F9/1000/H9</f>
        <v>2.6079740404404264E-2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53131.598618241231</v>
      </c>
      <c r="G12" s="26">
        <f t="shared" si="0"/>
        <v>0.11694125279294415</v>
      </c>
      <c r="H12" s="25">
        <f>HLOOKUP(D12,Cuadro2!$B$7:$S$148,142,0)/1000</f>
        <v>40083.506242246905</v>
      </c>
      <c r="I12" s="26">
        <f t="shared" si="1"/>
        <v>1.3255227299013577E-3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10715.845579044842</v>
      </c>
      <c r="G13" s="26">
        <f t="shared" si="0"/>
        <v>2.3585294614474693E-2</v>
      </c>
      <c r="H13" s="25">
        <f>HLOOKUP(D13,Cuadro2!$B$7:$S$148,142,0)/1000</f>
        <v>3022.5825440694484</v>
      </c>
      <c r="I13" s="26">
        <f t="shared" si="1"/>
        <v>3.5452615181908592E-3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18226.006206470633</v>
      </c>
      <c r="G14" s="26">
        <f t="shared" si="0"/>
        <v>4.0114960863701643E-2</v>
      </c>
      <c r="H14" s="25">
        <f>HLOOKUP(D14,Cuadro2!$B$7:$S$148,142,0)/1000</f>
        <v>4471.5448308836894</v>
      </c>
      <c r="I14" s="26">
        <f t="shared" si="1"/>
        <v>4.0759976464037184E-3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25893.127321266886</v>
      </c>
      <c r="G15" s="26">
        <f t="shared" si="0"/>
        <v>5.6990093022282792E-2</v>
      </c>
      <c r="H15" s="25">
        <f>HLOOKUP(D15,Cuadro2!$B$7:$S$148,142,0)/1000</f>
        <v>13456.363320891298</v>
      </c>
      <c r="I15" s="26">
        <f t="shared" si="1"/>
        <v>1.9242292069408709E-3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3244.0990585646528</v>
      </c>
      <c r="G16" s="26">
        <f t="shared" si="0"/>
        <v>7.1401768054973518E-3</v>
      </c>
      <c r="H16" s="25">
        <f>HLOOKUP(D16,Cuadro2!$B$7:$S$148,142,0)/1000</f>
        <v>2395.4637223365908</v>
      </c>
      <c r="I16" s="26">
        <f t="shared" si="1"/>
        <v>1.3542676636322773E-3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29621.427244894563</v>
      </c>
      <c r="G17" s="27">
        <f t="shared" si="0"/>
        <v>6.5195983211838907E-2</v>
      </c>
      <c r="H17" s="25">
        <f>HLOOKUP(D17,Cuadro2!$B$7:$S$148,142,0)/1000</f>
        <v>13194.268465830088</v>
      </c>
      <c r="I17" s="26">
        <f t="shared" si="1"/>
        <v>2.245022323261557E-3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6367.575459446557</v>
      </c>
      <c r="G18" s="27">
        <f t="shared" si="0"/>
        <v>1.4014866310189261E-2</v>
      </c>
      <c r="H18" s="25">
        <f>HLOOKUP(D18,Cuadro2!$B$7:$S$148,142,0)/1000</f>
        <v>2679.7142080112708</v>
      </c>
      <c r="I18" s="26">
        <f t="shared" si="1"/>
        <v>2.3762143889859821E-3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29921.255830827311</v>
      </c>
      <c r="G19" s="27">
        <f t="shared" si="0"/>
        <v>6.5855898052987208E-2</v>
      </c>
      <c r="H19" s="25">
        <f>HLOOKUP(D19,Cuadro2!$B$7:$S$148,142,0)/1000</f>
        <v>17324.180681882775</v>
      </c>
      <c r="I19" s="26">
        <f t="shared" si="1"/>
        <v>1.7271382918626716E-3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3608.8622840749194</v>
      </c>
      <c r="G20" s="27">
        <f t="shared" si="0"/>
        <v>7.9430110825243778E-3</v>
      </c>
      <c r="H20" s="25">
        <f>HLOOKUP(D20,Cuadro2!$B$7:$S$148,142,0)/1000</f>
        <v>4526.9912850708561</v>
      </c>
      <c r="I20" s="26">
        <f t="shared" si="1"/>
        <v>7.9718781345487701E-4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8258.871353239565</v>
      </c>
      <c r="G21" s="27">
        <f t="shared" si="0"/>
        <v>1.8177558888130493E-2</v>
      </c>
      <c r="H21" s="25">
        <f>HLOOKUP(D21,Cuadro2!$B$7:$S$148,142,0)/1000</f>
        <v>4445.4286723284758</v>
      </c>
      <c r="I21" s="26">
        <f t="shared" si="1"/>
        <v>1.8578346346323541E-3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7830.554239712802</v>
      </c>
      <c r="G22" s="26">
        <f t="shared" si="0"/>
        <v>1.7234844173138253E-2</v>
      </c>
      <c r="H22" s="25">
        <f>HLOOKUP(D22,Cuadro2!$B$7:$S$148,142,0)/1000</f>
        <v>3487.6487261059483</v>
      </c>
      <c r="I22" s="26">
        <f t="shared" si="1"/>
        <v>2.2452244634326526E-3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6209.5550049502153</v>
      </c>
      <c r="G23" s="26">
        <f t="shared" si="0"/>
        <v>1.3667067441036313E-2</v>
      </c>
      <c r="H23" s="25">
        <f>HLOOKUP(D23,Cuadro2!$B$7:$S$148,142,0)/1000</f>
        <v>4158.9896245771552</v>
      </c>
      <c r="I23" s="26">
        <f t="shared" si="1"/>
        <v>1.4930441202005984E-3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2443.3976425802466</v>
      </c>
      <c r="G24" s="26">
        <f t="shared" si="0"/>
        <v>5.3778540233224174E-3</v>
      </c>
      <c r="H24" s="25">
        <f>HLOOKUP(D24,Cuadro2!$B$7:$S$148,142,0)/1000</f>
        <v>1297.526819558921</v>
      </c>
      <c r="I24" s="26">
        <f t="shared" si="1"/>
        <v>1.8831191816218883E-3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454344.35966164898</v>
      </c>
      <c r="G26" s="32">
        <f>+IF(F26&gt;0,F26/$F$26,0)</f>
        <v>1</v>
      </c>
      <c r="H26" s="31">
        <f>SUM(H9:H24)</f>
        <v>124362.25045693359</v>
      </c>
      <c r="I26" s="32">
        <f>+F26/1000/H26</f>
        <v>3.653394482588489E-3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6" display="volver"/>
  </hyperlinks>
  <pageMargins left="0.75" right="0.75" top="1" bottom="1" header="0" footer="0"/>
  <pageSetup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Roque Pérez.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46917.025874066188</v>
      </c>
      <c r="G9" s="26">
        <f t="shared" ref="G9:G24" si="0">+IF(F9&gt;0,F9/$F$26,0)</f>
        <v>0.40615435330549587</v>
      </c>
      <c r="H9" s="25">
        <f>HLOOKUP(D9,Cuadro2!$B$7:$S$148,142,0)/1000</f>
        <v>9542.7400717648925</v>
      </c>
      <c r="I9" s="26">
        <f t="shared" ref="I9:I24" si="1">+F9/1000/H9</f>
        <v>4.9165151226202341E-3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9615.9496693694109</v>
      </c>
      <c r="G12" s="26">
        <f t="shared" si="0"/>
        <v>8.3243976927782279E-2</v>
      </c>
      <c r="H12" s="25">
        <f>HLOOKUP(D12,Cuadro2!$B$7:$S$148,142,0)/1000</f>
        <v>40083.506242246905</v>
      </c>
      <c r="I12" s="26">
        <f t="shared" si="1"/>
        <v>2.3989791739412422E-4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1670.012794336302</v>
      </c>
      <c r="G13" s="26">
        <f t="shared" si="0"/>
        <v>1.4457075099265656E-2</v>
      </c>
      <c r="H13" s="25">
        <f>HLOOKUP(D13,Cuadro2!$B$7:$S$148,142,0)/1000</f>
        <v>3022.5825440694484</v>
      </c>
      <c r="I13" s="26">
        <f t="shared" si="1"/>
        <v>5.5251189007658448E-4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2406.9459446278943</v>
      </c>
      <c r="G14" s="26">
        <f t="shared" si="0"/>
        <v>2.0836605802884042E-2</v>
      </c>
      <c r="H14" s="25">
        <f>HLOOKUP(D14,Cuadro2!$B$7:$S$148,142,0)/1000</f>
        <v>4471.5448308836894</v>
      </c>
      <c r="I14" s="26">
        <f t="shared" si="1"/>
        <v>5.382806246297259E-4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7724.2981230429414</v>
      </c>
      <c r="G15" s="26">
        <f t="shared" si="0"/>
        <v>6.6868205101583575E-2</v>
      </c>
      <c r="H15" s="25">
        <f>HLOOKUP(D15,Cuadro2!$B$7:$S$148,142,0)/1000</f>
        <v>13456.363320891298</v>
      </c>
      <c r="I15" s="26">
        <f t="shared" si="1"/>
        <v>5.7402568129613445E-4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1711.9072587523342</v>
      </c>
      <c r="G16" s="26">
        <f t="shared" si="0"/>
        <v>1.4819749816705049E-2</v>
      </c>
      <c r="H16" s="25">
        <f>HLOOKUP(D16,Cuadro2!$B$7:$S$148,142,0)/1000</f>
        <v>2395.4637223365908</v>
      </c>
      <c r="I16" s="26">
        <f t="shared" si="1"/>
        <v>7.1464545373390177E-4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12453.091324118059</v>
      </c>
      <c r="G17" s="27">
        <f t="shared" si="0"/>
        <v>0.10780472886277387</v>
      </c>
      <c r="H17" s="25">
        <f>HLOOKUP(D17,Cuadro2!$B$7:$S$148,142,0)/1000</f>
        <v>13194.268465830088</v>
      </c>
      <c r="I17" s="26">
        <f t="shared" si="1"/>
        <v>9.4382582530956561E-4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3046.1095182537033</v>
      </c>
      <c r="G18" s="27">
        <f t="shared" si="0"/>
        <v>2.6369758492469079E-2</v>
      </c>
      <c r="H18" s="25">
        <f>HLOOKUP(D18,Cuadro2!$B$7:$S$148,142,0)/1000</f>
        <v>2679.7142080112708</v>
      </c>
      <c r="I18" s="26">
        <f t="shared" si="1"/>
        <v>1.1367292486441493E-3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14618.971592259692</v>
      </c>
      <c r="G19" s="27">
        <f t="shared" si="0"/>
        <v>0.12655446167843495</v>
      </c>
      <c r="H19" s="25">
        <f>HLOOKUP(D19,Cuadro2!$B$7:$S$148,142,0)/1000</f>
        <v>17324.180681882775</v>
      </c>
      <c r="I19" s="26">
        <f t="shared" si="1"/>
        <v>8.4384779059409562E-4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1884.4650804105613</v>
      </c>
      <c r="G20" s="27">
        <f t="shared" si="0"/>
        <v>1.6313559561839438E-2</v>
      </c>
      <c r="H20" s="25">
        <f>HLOOKUP(D20,Cuadro2!$B$7:$S$148,142,0)/1000</f>
        <v>4526.9912850708561</v>
      </c>
      <c r="I20" s="26">
        <f t="shared" si="1"/>
        <v>4.1627318493524907E-4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2923.0200467523355</v>
      </c>
      <c r="G21" s="27">
        <f t="shared" si="0"/>
        <v>2.5304189570207372E-2</v>
      </c>
      <c r="H21" s="25">
        <f>HLOOKUP(D21,Cuadro2!$B$7:$S$148,142,0)/1000</f>
        <v>4445.4286723284758</v>
      </c>
      <c r="I21" s="26">
        <f t="shared" si="1"/>
        <v>6.5753389879974922E-4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6805.7242668896952</v>
      </c>
      <c r="G22" s="26">
        <f t="shared" si="0"/>
        <v>5.8916235351610953E-2</v>
      </c>
      <c r="H22" s="25">
        <f>HLOOKUP(D22,Cuadro2!$B$7:$S$148,142,0)/1000</f>
        <v>3487.6487261059483</v>
      </c>
      <c r="I22" s="26">
        <f t="shared" si="1"/>
        <v>1.9513789378921957E-3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2437.9615636058275</v>
      </c>
      <c r="G23" s="26">
        <f t="shared" si="0"/>
        <v>2.1105103825375175E-2</v>
      </c>
      <c r="H23" s="25">
        <f>HLOOKUP(D23,Cuadro2!$B$7:$S$148,142,0)/1000</f>
        <v>4158.9896245771552</v>
      </c>
      <c r="I23" s="26">
        <f t="shared" si="1"/>
        <v>5.8619082605999417E-4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1299.7773173876124</v>
      </c>
      <c r="G24" s="26">
        <f t="shared" si="0"/>
        <v>1.1251996603572545E-2</v>
      </c>
      <c r="H24" s="25">
        <f>HLOOKUP(D24,Cuadro2!$B$7:$S$148,142,0)/1000</f>
        <v>1297.526819558921</v>
      </c>
      <c r="I24" s="26">
        <f t="shared" si="1"/>
        <v>1.0017344518778088E-3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115515.26037387257</v>
      </c>
      <c r="G26" s="32">
        <f>+IF(F26&gt;0,F26/$F$26,0)</f>
        <v>1</v>
      </c>
      <c r="H26" s="31">
        <f>SUM(H9:H24)</f>
        <v>124362.25045693359</v>
      </c>
      <c r="I26" s="32">
        <f>+F26/1000/H26</f>
        <v>9.2886112907610409E-4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7" display="volver"/>
  </hyperlinks>
  <pageMargins left="0.75" right="0.75" top="1" bottom="1" header="0" footer="0"/>
  <pageSetup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Saavedra.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92926.744451602543</v>
      </c>
      <c r="G9" s="26">
        <f t="shared" ref="G9:G24" si="0">+IF(F9&gt;0,F9/$F$26,0)</f>
        <v>0.30659305997436254</v>
      </c>
      <c r="H9" s="25">
        <f>HLOOKUP(D9,Cuadro2!$B$7:$S$148,142,0)/1000</f>
        <v>9542.7400717648925</v>
      </c>
      <c r="I9" s="26">
        <f t="shared" ref="I9:I24" si="1">+F9/1000/H9</f>
        <v>9.7379519669151069E-3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1.2374523103152148E-5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215.79270753989726</v>
      </c>
      <c r="G11" s="26">
        <f t="shared" si="0"/>
        <v>7.1196453631566813E-4</v>
      </c>
      <c r="H11" s="25">
        <f>HLOOKUP(D11,Cuadro2!$B$7:$S$148,142,0)/1000</f>
        <v>79.154315941984848</v>
      </c>
      <c r="I11" s="26">
        <f t="shared" si="1"/>
        <v>2.7262279380704875E-3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45273.077451327314</v>
      </c>
      <c r="G12" s="26">
        <f t="shared" si="0"/>
        <v>0.14936939233341864</v>
      </c>
      <c r="H12" s="25">
        <f>HLOOKUP(D12,Cuadro2!$B$7:$S$148,142,0)/1000</f>
        <v>40083.506242246905</v>
      </c>
      <c r="I12" s="26">
        <f t="shared" si="1"/>
        <v>1.1294689934986462E-3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3682.1873293741246</v>
      </c>
      <c r="G13" s="26">
        <f t="shared" si="0"/>
        <v>1.2148634791565326E-2</v>
      </c>
      <c r="H13" s="25">
        <f>HLOOKUP(D13,Cuadro2!$B$7:$S$148,142,0)/1000</f>
        <v>3022.5825440694484</v>
      </c>
      <c r="I13" s="26">
        <f t="shared" si="1"/>
        <v>1.2182255656173473E-3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23835.036780857052</v>
      </c>
      <c r="G14" s="26">
        <f t="shared" si="0"/>
        <v>7.8638898891485065E-2</v>
      </c>
      <c r="H14" s="25">
        <f>HLOOKUP(D14,Cuadro2!$B$7:$S$148,142,0)/1000</f>
        <v>4471.5448308836894</v>
      </c>
      <c r="I14" s="26">
        <f t="shared" si="1"/>
        <v>5.3303808152017681E-3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28139.606616038218</v>
      </c>
      <c r="G15" s="26">
        <f t="shared" si="0"/>
        <v>9.2840959293255351E-2</v>
      </c>
      <c r="H15" s="25">
        <f>HLOOKUP(D15,Cuadro2!$B$7:$S$148,142,0)/1000</f>
        <v>13456.363320891298</v>
      </c>
      <c r="I15" s="26">
        <f t="shared" si="1"/>
        <v>2.0911747063451286E-3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3505.3177939851917</v>
      </c>
      <c r="G16" s="26">
        <f t="shared" si="0"/>
        <v>1.1565089415138426E-2</v>
      </c>
      <c r="H16" s="25">
        <f>HLOOKUP(D16,Cuadro2!$B$7:$S$148,142,0)/1000</f>
        <v>2395.4637223365908</v>
      </c>
      <c r="I16" s="26">
        <f t="shared" si="1"/>
        <v>1.463314915312524E-3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34427.587521544221</v>
      </c>
      <c r="G17" s="27">
        <f t="shared" si="0"/>
        <v>0.1135868846805748</v>
      </c>
      <c r="H17" s="25">
        <f>HLOOKUP(D17,Cuadro2!$B$7:$S$148,142,0)/1000</f>
        <v>13194.268465830088</v>
      </c>
      <c r="I17" s="26">
        <f t="shared" si="1"/>
        <v>2.6092835393415866E-3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7495.5816344278519</v>
      </c>
      <c r="G18" s="27">
        <f t="shared" si="0"/>
        <v>2.4730160549030593E-2</v>
      </c>
      <c r="H18" s="25">
        <f>HLOOKUP(D18,Cuadro2!$B$7:$S$148,142,0)/1000</f>
        <v>2679.7142080112708</v>
      </c>
      <c r="I18" s="26">
        <f t="shared" si="1"/>
        <v>2.7971571042983124E-3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28836.778779093002</v>
      </c>
      <c r="G19" s="27">
        <f t="shared" si="0"/>
        <v>9.5141138300508035E-2</v>
      </c>
      <c r="H19" s="25">
        <f>HLOOKUP(D19,Cuadro2!$B$7:$S$148,142,0)/1000</f>
        <v>17324.180681882775</v>
      </c>
      <c r="I19" s="26">
        <f t="shared" si="1"/>
        <v>1.6645392534637921E-3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3443.6650186417614</v>
      </c>
      <c r="G20" s="27">
        <f t="shared" si="0"/>
        <v>1.1361678511635841E-2</v>
      </c>
      <c r="H20" s="25">
        <f>HLOOKUP(D20,Cuadro2!$B$7:$S$148,142,0)/1000</f>
        <v>4526.9912850708561</v>
      </c>
      <c r="I20" s="26">
        <f t="shared" si="1"/>
        <v>7.6069618909987838E-4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8142.5181266132258</v>
      </c>
      <c r="G21" s="27">
        <f t="shared" si="0"/>
        <v>2.6864597087388992E-2</v>
      </c>
      <c r="H21" s="25">
        <f>HLOOKUP(D21,Cuadro2!$B$7:$S$148,142,0)/1000</f>
        <v>4445.4286723284758</v>
      </c>
      <c r="I21" s="26">
        <f t="shared" si="1"/>
        <v>1.8316609548361615E-3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15279.885514314039</v>
      </c>
      <c r="G22" s="26">
        <f t="shared" si="0"/>
        <v>5.0412901942683823E-2</v>
      </c>
      <c r="H22" s="25">
        <f>HLOOKUP(D22,Cuadro2!$B$7:$S$148,142,0)/1000</f>
        <v>3487.6487261059483</v>
      </c>
      <c r="I22" s="26">
        <f t="shared" si="1"/>
        <v>4.3811423438203977E-3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5324.3999381011554</v>
      </c>
      <c r="G23" s="26">
        <f t="shared" si="0"/>
        <v>1.7566784236156333E-2</v>
      </c>
      <c r="H23" s="25">
        <f>HLOOKUP(D23,Cuadro2!$B$7:$S$148,142,0)/1000</f>
        <v>4158.9896245771552</v>
      </c>
      <c r="I23" s="26">
        <f t="shared" si="1"/>
        <v>1.2802147681824254E-3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2562.8118130822886</v>
      </c>
      <c r="G24" s="26">
        <f t="shared" si="0"/>
        <v>8.4554809333772223E-3</v>
      </c>
      <c r="H24" s="25">
        <f>HLOOKUP(D24,Cuadro2!$B$7:$S$148,142,0)/1000</f>
        <v>1297.526819558921</v>
      </c>
      <c r="I24" s="26">
        <f t="shared" si="1"/>
        <v>1.9751513220770929E-3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303094.74212943087</v>
      </c>
      <c r="G26" s="32">
        <f>+IF(F26&gt;0,F26/$F$26,0)</f>
        <v>1</v>
      </c>
      <c r="H26" s="31">
        <f>SUM(H9:H24)</f>
        <v>124362.25045693359</v>
      </c>
      <c r="I26" s="32">
        <f>+F26/1000/H26</f>
        <v>2.437192484180656E-3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8" display="volver"/>
  </hyperlinks>
  <pageMargins left="0.75" right="0.75" top="1" bottom="1" header="0" footer="0"/>
  <pageSetup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Saladillo.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71207.527184039602</v>
      </c>
      <c r="G9" s="26">
        <f t="shared" ref="G9:G24" si="0">+IF(F9&gt;0,F9/$F$26,0)</f>
        <v>0.23497267758351723</v>
      </c>
      <c r="H9" s="25">
        <f>HLOOKUP(D9,Cuadro2!$B$7:$S$148,142,0)/1000</f>
        <v>9542.7400717648925</v>
      </c>
      <c r="I9" s="26">
        <f t="shared" ref="I9:I24" si="1">+F9/1000/H9</f>
        <v>7.4619581638536714E-3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1.2376513928354725E-5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57959.681829056113</v>
      </c>
      <c r="G12" s="26">
        <f t="shared" si="0"/>
        <v>0.19125705062139248</v>
      </c>
      <c r="H12" s="25">
        <f>HLOOKUP(D12,Cuadro2!$B$7:$S$148,142,0)/1000</f>
        <v>40083.506242246905</v>
      </c>
      <c r="I12" s="26">
        <f t="shared" si="1"/>
        <v>1.445973350703742E-3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5603.6449565605062</v>
      </c>
      <c r="G13" s="26">
        <f t="shared" si="0"/>
        <v>1.8491071263678414E-2</v>
      </c>
      <c r="H13" s="25">
        <f>HLOOKUP(D13,Cuadro2!$B$7:$S$148,142,0)/1000</f>
        <v>3022.5825440694484</v>
      </c>
      <c r="I13" s="26">
        <f t="shared" si="1"/>
        <v>1.8539261955162519E-3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9020.8091431577941</v>
      </c>
      <c r="G14" s="26">
        <f t="shared" si="0"/>
        <v>2.976712943365285E-2</v>
      </c>
      <c r="H14" s="25">
        <f>HLOOKUP(D14,Cuadro2!$B$7:$S$148,142,0)/1000</f>
        <v>4471.5448308836894</v>
      </c>
      <c r="I14" s="26">
        <f t="shared" si="1"/>
        <v>2.0173809017531548E-3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31723.955278048285</v>
      </c>
      <c r="G15" s="26">
        <f t="shared" si="0"/>
        <v>0.10468363402027464</v>
      </c>
      <c r="H15" s="25">
        <f>HLOOKUP(D15,Cuadro2!$B$7:$S$148,142,0)/1000</f>
        <v>13456.363320891298</v>
      </c>
      <c r="I15" s="26">
        <f t="shared" si="1"/>
        <v>2.3575430093208134E-3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4947.9771363683622</v>
      </c>
      <c r="G16" s="26">
        <f t="shared" si="0"/>
        <v>1.6327479443986239E-2</v>
      </c>
      <c r="H16" s="25">
        <f>HLOOKUP(D16,Cuadro2!$B$7:$S$148,142,0)/1000</f>
        <v>2395.4637223365908</v>
      </c>
      <c r="I16" s="26">
        <f t="shared" si="1"/>
        <v>2.0655612899626759E-3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36093.136785382179</v>
      </c>
      <c r="G17" s="27">
        <f t="shared" si="0"/>
        <v>0.11910118674575031</v>
      </c>
      <c r="H17" s="25">
        <f>HLOOKUP(D17,Cuadro2!$B$7:$S$148,142,0)/1000</f>
        <v>13194.268465830088</v>
      </c>
      <c r="I17" s="26">
        <f t="shared" si="1"/>
        <v>2.7355163250508759E-3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11243.672617922923</v>
      </c>
      <c r="G18" s="27">
        <f t="shared" si="0"/>
        <v>3.7102199239099402E-2</v>
      </c>
      <c r="H18" s="25">
        <f>HLOOKUP(D18,Cuadro2!$B$7:$S$148,142,0)/1000</f>
        <v>2679.7142080112708</v>
      </c>
      <c r="I18" s="26">
        <f t="shared" si="1"/>
        <v>4.1958476707362486E-3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39198.662855799193</v>
      </c>
      <c r="G19" s="27">
        <f t="shared" si="0"/>
        <v>0.12934889235958691</v>
      </c>
      <c r="H19" s="25">
        <f>HLOOKUP(D19,Cuadro2!$B$7:$S$148,142,0)/1000</f>
        <v>17324.180681882775</v>
      </c>
      <c r="I19" s="26">
        <f t="shared" si="1"/>
        <v>2.262656086056193E-3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4998.1656819485861</v>
      </c>
      <c r="G20" s="27">
        <f t="shared" si="0"/>
        <v>1.6493093072283263E-2</v>
      </c>
      <c r="H20" s="25">
        <f>HLOOKUP(D20,Cuadro2!$B$7:$S$148,142,0)/1000</f>
        <v>4526.9912850708561</v>
      </c>
      <c r="I20" s="26">
        <f t="shared" si="1"/>
        <v>1.1040811362795356E-3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13122.065418790316</v>
      </c>
      <c r="G21" s="27">
        <f t="shared" si="0"/>
        <v>4.3300574655685167E-2</v>
      </c>
      <c r="H21" s="25">
        <f>HLOOKUP(D21,Cuadro2!$B$7:$S$148,142,0)/1000</f>
        <v>4445.4286723284758</v>
      </c>
      <c r="I21" s="26">
        <f t="shared" si="1"/>
        <v>2.9518110369133638E-3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6415.3862586491323</v>
      </c>
      <c r="G22" s="26">
        <f t="shared" si="0"/>
        <v>2.1169678916545299E-2</v>
      </c>
      <c r="H22" s="25">
        <f>HLOOKUP(D22,Cuadro2!$B$7:$S$148,142,0)/1000</f>
        <v>3487.6487261059483</v>
      </c>
      <c r="I22" s="26">
        <f t="shared" si="1"/>
        <v>1.8394588338637187E-3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8127.2124044961711</v>
      </c>
      <c r="G23" s="26">
        <f t="shared" si="0"/>
        <v>2.6818412820863596E-2</v>
      </c>
      <c r="H23" s="25">
        <f>HLOOKUP(D23,Cuadro2!$B$7:$S$148,142,0)/1000</f>
        <v>4158.9896245771552</v>
      </c>
      <c r="I23" s="26">
        <f t="shared" si="1"/>
        <v>1.9541314449233486E-3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3380.3395957501152</v>
      </c>
      <c r="G24" s="26">
        <f t="shared" si="0"/>
        <v>1.1154543309755878E-2</v>
      </c>
      <c r="H24" s="25">
        <f>HLOOKUP(D24,Cuadro2!$B$7:$S$148,142,0)/1000</f>
        <v>1297.526819558921</v>
      </c>
      <c r="I24" s="26">
        <f t="shared" si="1"/>
        <v>2.6052175144242657E-3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303045.9877988582</v>
      </c>
      <c r="G26" s="32">
        <f>+IF(F26&gt;0,F26/$F$26,0)</f>
        <v>1</v>
      </c>
      <c r="H26" s="31">
        <f>SUM(H9:H24)</f>
        <v>124362.25045693359</v>
      </c>
      <c r="I26" s="32">
        <f>+F26/1000/H26</f>
        <v>2.4368004493759339E-3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9" display="volver"/>
  </hyperlinks>
  <pageMargins left="0.75" right="0.75" top="1" bottom="1" header="0" footer="0"/>
  <pageSetup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Salto.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196763.59866925632</v>
      </c>
      <c r="G9" s="26">
        <f t="shared" ref="G9:G24" si="0">+IF(F9&gt;0,F9/$F$26,0)</f>
        <v>0.47140896155511369</v>
      </c>
      <c r="H9" s="25">
        <f>HLOOKUP(D9,Cuadro2!$B$7:$S$148,142,0)/1000</f>
        <v>9542.7400717648925</v>
      </c>
      <c r="I9" s="26">
        <f t="shared" ref="I9:I24" si="1">+F9/1000/H9</f>
        <v>2.0619192935102722E-2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42120.227458032205</v>
      </c>
      <c r="G12" s="26">
        <f t="shared" si="0"/>
        <v>0.10091222574065759</v>
      </c>
      <c r="H12" s="25">
        <f>HLOOKUP(D12,Cuadro2!$B$7:$S$148,142,0)/1000</f>
        <v>40083.506242246905</v>
      </c>
      <c r="I12" s="26">
        <f t="shared" si="1"/>
        <v>1.0508119525142402E-3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9755.1032944948747</v>
      </c>
      <c r="G13" s="26">
        <f t="shared" si="0"/>
        <v>2.3371411912681286E-2</v>
      </c>
      <c r="H13" s="25">
        <f>HLOOKUP(D13,Cuadro2!$B$7:$S$148,142,0)/1000</f>
        <v>3022.5825440694484</v>
      </c>
      <c r="I13" s="26">
        <f t="shared" si="1"/>
        <v>3.2274067464708868E-3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7803.5159230129002</v>
      </c>
      <c r="G14" s="26">
        <f t="shared" si="0"/>
        <v>1.8695771792270451E-2</v>
      </c>
      <c r="H14" s="25">
        <f>HLOOKUP(D14,Cuadro2!$B$7:$S$148,142,0)/1000</f>
        <v>4471.5448308836894</v>
      </c>
      <c r="I14" s="26">
        <f t="shared" si="1"/>
        <v>1.7451498795486144E-3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36718.093531810155</v>
      </c>
      <c r="G15" s="26">
        <f t="shared" si="0"/>
        <v>8.7969718277055853E-2</v>
      </c>
      <c r="H15" s="25">
        <f>HLOOKUP(D15,Cuadro2!$B$7:$S$148,142,0)/1000</f>
        <v>13456.363320891298</v>
      </c>
      <c r="I15" s="26">
        <f t="shared" si="1"/>
        <v>2.7286788158286802E-3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5698.7246015087367</v>
      </c>
      <c r="G16" s="26">
        <f t="shared" si="0"/>
        <v>1.3653083521314752E-2</v>
      </c>
      <c r="H16" s="25">
        <f>HLOOKUP(D16,Cuadro2!$B$7:$S$148,142,0)/1000</f>
        <v>2395.4637223365908</v>
      </c>
      <c r="I16" s="26">
        <f t="shared" si="1"/>
        <v>2.3789651032369084E-3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40909.482460236526</v>
      </c>
      <c r="G17" s="27">
        <f t="shared" si="0"/>
        <v>9.8011506064970499E-2</v>
      </c>
      <c r="H17" s="25">
        <f>HLOOKUP(D17,Cuadro2!$B$7:$S$148,142,0)/1000</f>
        <v>13194.268465830088</v>
      </c>
      <c r="I17" s="26">
        <f t="shared" si="1"/>
        <v>3.1005494973959358E-3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7478.4402135955579</v>
      </c>
      <c r="G18" s="27">
        <f t="shared" si="0"/>
        <v>1.7916950894301353E-2</v>
      </c>
      <c r="H18" s="25">
        <f>HLOOKUP(D18,Cuadro2!$B$7:$S$148,142,0)/1000</f>
        <v>2679.7142080112708</v>
      </c>
      <c r="I18" s="26">
        <f t="shared" si="1"/>
        <v>2.7907603696088264E-3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39586.257398107933</v>
      </c>
      <c r="G19" s="27">
        <f t="shared" si="0"/>
        <v>9.4841305089482839E-2</v>
      </c>
      <c r="H19" s="25">
        <f>HLOOKUP(D19,Cuadro2!$B$7:$S$148,142,0)/1000</f>
        <v>17324.180681882775</v>
      </c>
      <c r="I19" s="26">
        <f t="shared" si="1"/>
        <v>2.2850291234555362E-3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2920.4322060240738</v>
      </c>
      <c r="G20" s="27">
        <f t="shared" si="0"/>
        <v>6.9968120264361994E-3</v>
      </c>
      <c r="H20" s="25">
        <f>HLOOKUP(D20,Cuadro2!$B$7:$S$148,142,0)/1000</f>
        <v>4526.9912850708561</v>
      </c>
      <c r="I20" s="26">
        <f t="shared" si="1"/>
        <v>6.4511549108899231E-4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8293.5859410241792</v>
      </c>
      <c r="G21" s="27">
        <f t="shared" si="0"/>
        <v>1.9869888345547791E-2</v>
      </c>
      <c r="H21" s="25">
        <f>HLOOKUP(D21,Cuadro2!$B$7:$S$148,142,0)/1000</f>
        <v>4445.4286723284758</v>
      </c>
      <c r="I21" s="26">
        <f t="shared" si="1"/>
        <v>1.8656436875591738E-3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9910.7145731069941</v>
      </c>
      <c r="G22" s="26">
        <f t="shared" si="0"/>
        <v>2.3744227574485223E-2</v>
      </c>
      <c r="H22" s="25">
        <f>HLOOKUP(D22,Cuadro2!$B$7:$S$148,142,0)/1000</f>
        <v>3487.6487261059483</v>
      </c>
      <c r="I22" s="26">
        <f t="shared" si="1"/>
        <v>2.8416607724633344E-3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6230.7052899723203</v>
      </c>
      <c r="G23" s="26">
        <f t="shared" si="0"/>
        <v>1.4927610240748939E-2</v>
      </c>
      <c r="H23" s="25">
        <f>HLOOKUP(D23,Cuadro2!$B$7:$S$148,142,0)/1000</f>
        <v>4158.9896245771552</v>
      </c>
      <c r="I23" s="26">
        <f t="shared" si="1"/>
        <v>1.4981295584755869E-3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3205.8111927086688</v>
      </c>
      <c r="G24" s="26">
        <f t="shared" si="0"/>
        <v>7.6805269649333858E-3</v>
      </c>
      <c r="H24" s="25">
        <f>HLOOKUP(D24,Cuadro2!$B$7:$S$148,142,0)/1000</f>
        <v>1297.526819558921</v>
      </c>
      <c r="I24" s="26">
        <f t="shared" si="1"/>
        <v>2.4707090014512737E-3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417394.69275289151</v>
      </c>
      <c r="G26" s="32">
        <f>+IF(F26&gt;0,F26/$F$26,0)</f>
        <v>1</v>
      </c>
      <c r="H26" s="31">
        <f>SUM(H9:H24)</f>
        <v>124362.25045693359</v>
      </c>
      <c r="I26" s="32">
        <f>+F26/1000/H26</f>
        <v>3.356281276828731E-3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0" display="volver"/>
  </hyperlinks>
  <pageMargins left="0.75" right="0.75" top="1" bottom="1" header="0" footer="0"/>
  <pageSetup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Salliqueló.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30243.577300994399</v>
      </c>
      <c r="G9" s="26">
        <f t="shared" ref="G9:G24" si="0">+IF(F9&gt;0,F9/$F$26,0)</f>
        <v>0.27104800001010343</v>
      </c>
      <c r="H9" s="25">
        <f>HLOOKUP(D9,Cuadro2!$B$7:$S$148,142,0)/1000</f>
        <v>9542.7400717648925</v>
      </c>
      <c r="I9" s="26">
        <f t="shared" ref="I9:I24" si="1">+F9/1000/H9</f>
        <v>3.1692760227724579E-3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10954.189798128322</v>
      </c>
      <c r="G12" s="26">
        <f t="shared" si="0"/>
        <v>9.8173281783571847E-2</v>
      </c>
      <c r="H12" s="25">
        <f>HLOOKUP(D12,Cuadro2!$B$7:$S$148,142,0)/1000</f>
        <v>40083.506242246905</v>
      </c>
      <c r="I12" s="26">
        <f t="shared" si="1"/>
        <v>2.7328422149315145E-4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903.57797543237223</v>
      </c>
      <c r="G13" s="26">
        <f t="shared" si="0"/>
        <v>8.0980169990032963E-3</v>
      </c>
      <c r="H13" s="25">
        <f>HLOOKUP(D13,Cuadro2!$B$7:$S$148,142,0)/1000</f>
        <v>3022.5825440694484</v>
      </c>
      <c r="I13" s="26">
        <f t="shared" si="1"/>
        <v>2.9894236543027264E-4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8458.1036223299798</v>
      </c>
      <c r="G14" s="26">
        <f t="shared" si="0"/>
        <v>7.5802939840564881E-2</v>
      </c>
      <c r="H14" s="25">
        <f>HLOOKUP(D14,Cuadro2!$B$7:$S$148,142,0)/1000</f>
        <v>4471.5448308836894</v>
      </c>
      <c r="I14" s="26">
        <f t="shared" si="1"/>
        <v>1.8915394885258136E-3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17955.667002240494</v>
      </c>
      <c r="G15" s="26">
        <f t="shared" si="0"/>
        <v>0.1609216919469601</v>
      </c>
      <c r="H15" s="25">
        <f>HLOOKUP(D15,Cuadro2!$B$7:$S$148,142,0)/1000</f>
        <v>13456.363320891298</v>
      </c>
      <c r="I15" s="26">
        <f t="shared" si="1"/>
        <v>1.3343625297604687E-3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2450.2340214962428</v>
      </c>
      <c r="G16" s="26">
        <f t="shared" si="0"/>
        <v>2.1959407264346104E-2</v>
      </c>
      <c r="H16" s="25">
        <f>HLOOKUP(D16,Cuadro2!$B$7:$S$148,142,0)/1000</f>
        <v>2395.4637223365908</v>
      </c>
      <c r="I16" s="26">
        <f t="shared" si="1"/>
        <v>1.0228641739171184E-3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13296.734822394064</v>
      </c>
      <c r="G17" s="27">
        <f t="shared" si="0"/>
        <v>0.11916756223663094</v>
      </c>
      <c r="H17" s="25">
        <f>HLOOKUP(D17,Cuadro2!$B$7:$S$148,142,0)/1000</f>
        <v>13194.268465830088</v>
      </c>
      <c r="I17" s="26">
        <f t="shared" si="1"/>
        <v>1.0077659748116646E-3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3733.0413938168986</v>
      </c>
      <c r="G18" s="27">
        <f t="shared" si="0"/>
        <v>3.3456141569460786E-2</v>
      </c>
      <c r="H18" s="25">
        <f>HLOOKUP(D18,Cuadro2!$B$7:$S$148,142,0)/1000</f>
        <v>2679.7142080112708</v>
      </c>
      <c r="I18" s="26">
        <f t="shared" si="1"/>
        <v>1.3930744490052716E-3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12208.503592331688</v>
      </c>
      <c r="G19" s="27">
        <f t="shared" si="0"/>
        <v>0.10941465187416388</v>
      </c>
      <c r="H19" s="25">
        <f>HLOOKUP(D19,Cuadro2!$B$7:$S$148,142,0)/1000</f>
        <v>17324.180681882775</v>
      </c>
      <c r="I19" s="26">
        <f t="shared" si="1"/>
        <v>7.0470885847427449E-4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1781.9439890399865</v>
      </c>
      <c r="G20" s="27">
        <f t="shared" si="0"/>
        <v>1.5970080177764995E-2</v>
      </c>
      <c r="H20" s="25">
        <f>HLOOKUP(D20,Cuadro2!$B$7:$S$148,142,0)/1000</f>
        <v>4526.9912850708561</v>
      </c>
      <c r="I20" s="26">
        <f t="shared" si="1"/>
        <v>3.9362655610062557E-4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3349.2008260073999</v>
      </c>
      <c r="G21" s="27">
        <f t="shared" si="0"/>
        <v>3.0016098178030155E-2</v>
      </c>
      <c r="H21" s="25">
        <f>HLOOKUP(D21,Cuadro2!$B$7:$S$148,142,0)/1000</f>
        <v>4445.4286723284758</v>
      </c>
      <c r="I21" s="26">
        <f t="shared" si="1"/>
        <v>7.53403343721432E-4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3405.0739051499791</v>
      </c>
      <c r="G22" s="26">
        <f t="shared" si="0"/>
        <v>3.0516842061773842E-2</v>
      </c>
      <c r="H22" s="25">
        <f>HLOOKUP(D22,Cuadro2!$B$7:$S$148,142,0)/1000</f>
        <v>3487.6487261059483</v>
      </c>
      <c r="I22" s="26">
        <f t="shared" si="1"/>
        <v>9.7632364167357926E-4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1471.6346039228335</v>
      </c>
      <c r="G23" s="26">
        <f t="shared" si="0"/>
        <v>1.3189035548576774E-2</v>
      </c>
      <c r="H23" s="25">
        <f>HLOOKUP(D23,Cuadro2!$B$7:$S$148,142,0)/1000</f>
        <v>4158.9896245771552</v>
      </c>
      <c r="I23" s="26">
        <f t="shared" si="1"/>
        <v>3.5384425948705144E-4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1368.6701080618673</v>
      </c>
      <c r="G24" s="26">
        <f t="shared" si="0"/>
        <v>1.2266250509048865E-2</v>
      </c>
      <c r="H24" s="25">
        <f>HLOOKUP(D24,Cuadro2!$B$7:$S$148,142,0)/1000</f>
        <v>1297.526819558921</v>
      </c>
      <c r="I24" s="26">
        <f t="shared" si="1"/>
        <v>1.0548299175250425E-3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111580.15296134654</v>
      </c>
      <c r="G26" s="32">
        <f>+IF(F26&gt;0,F26/$F$26,0)</f>
        <v>1</v>
      </c>
      <c r="H26" s="31">
        <f>SUM(H9:H24)</f>
        <v>124362.25045693359</v>
      </c>
      <c r="I26" s="32">
        <f>+F26/1000/H26</f>
        <v>8.9721883088619836E-4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1" display="volver"/>
  </hyperlinks>
  <pageMargins left="0.75" right="0.75" top="1" bottom="1" header="0" footer="0"/>
  <pageSetup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Andrés de Giles.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62065.39110142523</v>
      </c>
      <c r="G9" s="26">
        <f t="shared" ref="G9:G24" si="0">+IF(F9&gt;0,F9/$F$26,0)</f>
        <v>0.26841725642476821</v>
      </c>
      <c r="H9" s="25">
        <f>HLOOKUP(D9,Cuadro2!$B$7:$S$148,142,0)/1000</f>
        <v>9542.7400717648925</v>
      </c>
      <c r="I9" s="26">
        <f t="shared" ref="I9:I24" si="1">+F9/1000/H9</f>
        <v>6.5039381388019377E-3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3.2441266876143143E-5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57611.109598015573</v>
      </c>
      <c r="G12" s="26">
        <f t="shared" si="0"/>
        <v>0.24915360563209066</v>
      </c>
      <c r="H12" s="25">
        <f>HLOOKUP(D12,Cuadro2!$B$7:$S$148,142,0)/1000</f>
        <v>40083.506242246905</v>
      </c>
      <c r="I12" s="26">
        <f t="shared" si="1"/>
        <v>1.4372771995004533E-3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4286.8525662471538</v>
      </c>
      <c r="G13" s="26">
        <f t="shared" si="0"/>
        <v>1.8539562614680996E-2</v>
      </c>
      <c r="H13" s="25">
        <f>HLOOKUP(D13,Cuadro2!$B$7:$S$148,142,0)/1000</f>
        <v>3022.5825440694484</v>
      </c>
      <c r="I13" s="26">
        <f t="shared" si="1"/>
        <v>1.4182747712410057E-3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5854.2185959554081</v>
      </c>
      <c r="G14" s="26">
        <f t="shared" si="0"/>
        <v>2.5318027747047021E-2</v>
      </c>
      <c r="H14" s="25">
        <f>HLOOKUP(D14,Cuadro2!$B$7:$S$148,142,0)/1000</f>
        <v>4471.5448308836894</v>
      </c>
      <c r="I14" s="26">
        <f t="shared" si="1"/>
        <v>1.309216124933375E-3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19671.271943652122</v>
      </c>
      <c r="G15" s="26">
        <f t="shared" si="0"/>
        <v>8.5073319474810671E-2</v>
      </c>
      <c r="H15" s="25">
        <f>HLOOKUP(D15,Cuadro2!$B$7:$S$148,142,0)/1000</f>
        <v>13456.363320891298</v>
      </c>
      <c r="I15" s="26">
        <f t="shared" si="1"/>
        <v>1.4618564819152916E-3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7457.7249954782501</v>
      </c>
      <c r="G16" s="26">
        <f t="shared" si="0"/>
        <v>3.2252790918298441E-2</v>
      </c>
      <c r="H16" s="25">
        <f>HLOOKUP(D16,Cuadro2!$B$7:$S$148,142,0)/1000</f>
        <v>2395.4637223365908</v>
      </c>
      <c r="I16" s="26">
        <f t="shared" si="1"/>
        <v>3.1132698549923405E-3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20781.278043939154</v>
      </c>
      <c r="G17" s="27">
        <f t="shared" si="0"/>
        <v>8.9873817574740625E-2</v>
      </c>
      <c r="H17" s="25">
        <f>HLOOKUP(D17,Cuadro2!$B$7:$S$148,142,0)/1000</f>
        <v>13194.268465830088</v>
      </c>
      <c r="I17" s="26">
        <f t="shared" si="1"/>
        <v>1.5750231320332427E-3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6586.425915477219</v>
      </c>
      <c r="G18" s="27">
        <f t="shared" si="0"/>
        <v>2.8484640836119537E-2</v>
      </c>
      <c r="H18" s="25">
        <f>HLOOKUP(D18,Cuadro2!$B$7:$S$148,142,0)/1000</f>
        <v>2679.7142080112708</v>
      </c>
      <c r="I18" s="26">
        <f t="shared" si="1"/>
        <v>2.4578837160270477E-3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24806.2167938823</v>
      </c>
      <c r="G19" s="27">
        <f t="shared" si="0"/>
        <v>0.10728066859694689</v>
      </c>
      <c r="H19" s="25">
        <f>HLOOKUP(D19,Cuadro2!$B$7:$S$148,142,0)/1000</f>
        <v>17324.180681882775</v>
      </c>
      <c r="I19" s="26">
        <f t="shared" si="1"/>
        <v>1.4318839805119363E-3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2631.9127390857175</v>
      </c>
      <c r="G20" s="27">
        <f t="shared" si="0"/>
        <v>1.1382362763497716E-2</v>
      </c>
      <c r="H20" s="25">
        <f>HLOOKUP(D20,Cuadro2!$B$7:$S$148,142,0)/1000</f>
        <v>4526.9912850708561</v>
      </c>
      <c r="I20" s="26">
        <f t="shared" si="1"/>
        <v>5.8138232953203553E-4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6647.3540585333585</v>
      </c>
      <c r="G21" s="27">
        <f t="shared" si="0"/>
        <v>2.8748139779861941E-2</v>
      </c>
      <c r="H21" s="25">
        <f>HLOOKUP(D21,Cuadro2!$B$7:$S$148,142,0)/1000</f>
        <v>4445.4286723284758</v>
      </c>
      <c r="I21" s="26">
        <f t="shared" si="1"/>
        <v>1.4953235218711841E-3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5934.9046697611639</v>
      </c>
      <c r="G22" s="26">
        <f t="shared" si="0"/>
        <v>2.5666974787874254E-2</v>
      </c>
      <c r="H22" s="25">
        <f>HLOOKUP(D22,Cuadro2!$B$7:$S$148,142,0)/1000</f>
        <v>3487.6487261059483</v>
      </c>
      <c r="I22" s="26">
        <f t="shared" si="1"/>
        <v>1.701692210381417E-3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4510.6090702237152</v>
      </c>
      <c r="G23" s="26">
        <f t="shared" si="0"/>
        <v>1.9507253397559304E-2</v>
      </c>
      <c r="H23" s="25">
        <f>HLOOKUP(D23,Cuadro2!$B$7:$S$148,142,0)/1000</f>
        <v>4158.9896245771552</v>
      </c>
      <c r="I23" s="26">
        <f t="shared" si="1"/>
        <v>1.0845444392476235E-3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2374.5048519059915</v>
      </c>
      <c r="G24" s="26">
        <f t="shared" si="0"/>
        <v>1.0269138184827628E-2</v>
      </c>
      <c r="H24" s="25">
        <f>HLOOKUP(D24,Cuadro2!$B$7:$S$148,142,0)/1000</f>
        <v>1297.526819558921</v>
      </c>
      <c r="I24" s="26">
        <f t="shared" si="1"/>
        <v>1.8300237159746544E-3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231227.27624936021</v>
      </c>
      <c r="G26" s="32">
        <f>+IF(F26&gt;0,F26/$F$26,0)</f>
        <v>1</v>
      </c>
      <c r="H26" s="31">
        <f>SUM(H9:H24)</f>
        <v>124362.25045693359</v>
      </c>
      <c r="I26" s="32">
        <f>+F26/1000/H26</f>
        <v>1.8593043741149875E-3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2" display="volver"/>
  </hyperlinks>
  <pageMargins left="0.75" right="0.75" top="1" bottom="1" header="0" footer="0"/>
  <pageSetup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Antonio de Areco.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111080.34145852315</v>
      </c>
      <c r="G9" s="26">
        <f t="shared" ref="G9:G24" si="0">+IF(F9&gt;0,F9/$F$26,0)</f>
        <v>0.40571294684149195</v>
      </c>
      <c r="H9" s="25">
        <f>HLOOKUP(D9,Cuadro2!$B$7:$S$148,142,0)/1000</f>
        <v>9542.7400717648925</v>
      </c>
      <c r="I9" s="26">
        <f t="shared" ref="I9:I24" si="1">+F9/1000/H9</f>
        <v>1.1640298344412443E-2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1.3698989543647911E-5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93.825390880925809</v>
      </c>
      <c r="G11" s="26">
        <f t="shared" si="0"/>
        <v>3.4269048260955316E-4</v>
      </c>
      <c r="H11" s="25">
        <f>HLOOKUP(D11,Cuadro2!$B$7:$S$148,142,0)/1000</f>
        <v>79.154315941984848</v>
      </c>
      <c r="I11" s="26">
        <f t="shared" si="1"/>
        <v>1.1853477572807772E-3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35538.343811049206</v>
      </c>
      <c r="G12" s="26">
        <f t="shared" si="0"/>
        <v>0.12980124119289477</v>
      </c>
      <c r="H12" s="25">
        <f>HLOOKUP(D12,Cuadro2!$B$7:$S$148,142,0)/1000</f>
        <v>40083.506242246905</v>
      </c>
      <c r="I12" s="26">
        <f t="shared" si="1"/>
        <v>8.866076634182461E-4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4657.7135000128819</v>
      </c>
      <c r="G13" s="26">
        <f t="shared" si="0"/>
        <v>1.7011963096451484E-2</v>
      </c>
      <c r="H13" s="25">
        <f>HLOOKUP(D13,Cuadro2!$B$7:$S$148,142,0)/1000</f>
        <v>3022.5825440694484</v>
      </c>
      <c r="I13" s="26">
        <f t="shared" si="1"/>
        <v>1.540971481209568E-3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6950.1650876012654</v>
      </c>
      <c r="G14" s="26">
        <f t="shared" si="0"/>
        <v>2.5384977410953084E-2</v>
      </c>
      <c r="H14" s="25">
        <f>HLOOKUP(D14,Cuadro2!$B$7:$S$148,142,0)/1000</f>
        <v>4471.5448308836894</v>
      </c>
      <c r="I14" s="26">
        <f t="shared" si="1"/>
        <v>1.5543096067377989E-3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23447.148090433053</v>
      </c>
      <c r="G15" s="26">
        <f t="shared" si="0"/>
        <v>8.5639019667134275E-2</v>
      </c>
      <c r="H15" s="25">
        <f>HLOOKUP(D15,Cuadro2!$B$7:$S$148,142,0)/1000</f>
        <v>13456.363320891298</v>
      </c>
      <c r="I15" s="26">
        <f t="shared" si="1"/>
        <v>1.7424580127106738E-3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2837.9574806099135</v>
      </c>
      <c r="G16" s="26">
        <f t="shared" si="0"/>
        <v>1.0365435299809822E-2</v>
      </c>
      <c r="H16" s="25">
        <f>HLOOKUP(D16,Cuadro2!$B$7:$S$148,142,0)/1000</f>
        <v>2395.4637223365908</v>
      </c>
      <c r="I16" s="26">
        <f t="shared" si="1"/>
        <v>1.1847215443704169E-3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25360.787991501071</v>
      </c>
      <c r="G17" s="27">
        <f t="shared" si="0"/>
        <v>9.2628451579761822E-2</v>
      </c>
      <c r="H17" s="25">
        <f>HLOOKUP(D17,Cuadro2!$B$7:$S$148,142,0)/1000</f>
        <v>13194.268465830088</v>
      </c>
      <c r="I17" s="26">
        <f t="shared" si="1"/>
        <v>1.9221064098535873E-3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8499.6572021678476</v>
      </c>
      <c r="G18" s="27">
        <f t="shared" si="0"/>
        <v>3.1044385760388139E-2</v>
      </c>
      <c r="H18" s="25">
        <f>HLOOKUP(D18,Cuadro2!$B$7:$S$148,142,0)/1000</f>
        <v>2679.7142080112708</v>
      </c>
      <c r="I18" s="26">
        <f t="shared" si="1"/>
        <v>3.1718521239157823E-3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24964.356529551209</v>
      </c>
      <c r="G19" s="27">
        <f t="shared" si="0"/>
        <v>9.1180514217160044E-2</v>
      </c>
      <c r="H19" s="25">
        <f>HLOOKUP(D19,Cuadro2!$B$7:$S$148,142,0)/1000</f>
        <v>17324.180681882775</v>
      </c>
      <c r="I19" s="26">
        <f t="shared" si="1"/>
        <v>1.4410122468682374E-3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2799.1926519625772</v>
      </c>
      <c r="G20" s="27">
        <f t="shared" si="0"/>
        <v>1.0223849555133399E-2</v>
      </c>
      <c r="H20" s="25">
        <f>HLOOKUP(D20,Cuadro2!$B$7:$S$148,142,0)/1000</f>
        <v>4526.9912850708561</v>
      </c>
      <c r="I20" s="26">
        <f t="shared" si="1"/>
        <v>6.1833400501427394E-4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8418.458449538939</v>
      </c>
      <c r="G21" s="27">
        <f t="shared" si="0"/>
        <v>3.0747813164586128E-2</v>
      </c>
      <c r="H21" s="25">
        <f>HLOOKUP(D21,Cuadro2!$B$7:$S$148,142,0)/1000</f>
        <v>4445.4286723284758</v>
      </c>
      <c r="I21" s="26">
        <f t="shared" si="1"/>
        <v>1.8937337813879321E-3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12543.574911278854</v>
      </c>
      <c r="G22" s="26">
        <f t="shared" si="0"/>
        <v>4.5814503937964497E-2</v>
      </c>
      <c r="H22" s="25">
        <f>HLOOKUP(D22,Cuadro2!$B$7:$S$148,142,0)/1000</f>
        <v>3487.6487261059483</v>
      </c>
      <c r="I22" s="26">
        <f t="shared" si="1"/>
        <v>3.5965706114228098E-3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3637.4071823431145</v>
      </c>
      <c r="G23" s="26">
        <f t="shared" si="0"/>
        <v>1.3285367756650877E-2</v>
      </c>
      <c r="H23" s="25">
        <f>HLOOKUP(D23,Cuadro2!$B$7:$S$148,142,0)/1000</f>
        <v>4158.9896245771552</v>
      </c>
      <c r="I23" s="26">
        <f t="shared" si="1"/>
        <v>8.7458914560599075E-4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2957.7971462813507</v>
      </c>
      <c r="G24" s="26">
        <f t="shared" si="0"/>
        <v>1.0803141047466464E-2</v>
      </c>
      <c r="H24" s="25">
        <f>HLOOKUP(D24,Cuadro2!$B$7:$S$148,142,0)/1000</f>
        <v>1297.526819558921</v>
      </c>
      <c r="I24" s="26">
        <f t="shared" si="1"/>
        <v>2.2795653251212328E-3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273790.4775366243</v>
      </c>
      <c r="G26" s="32">
        <f>+IF(F26&gt;0,F26/$F$26,0)</f>
        <v>1</v>
      </c>
      <c r="H26" s="31">
        <f>SUM(H9:H24)</f>
        <v>124362.25045693359</v>
      </c>
      <c r="I26" s="32">
        <f>+F26/1000/H26</f>
        <v>2.2015561517314082E-3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3" display="volver"/>
  </hyperlinks>
  <pageMargins left="0.75" right="0.75" top="1" bottom="1" header="0" footer="0"/>
  <pageSetup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M16" sqref="M16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Cayetano.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80327.397608840911</v>
      </c>
      <c r="G9" s="26">
        <f t="shared" ref="G9:G24" si="0">+IF(F9&gt;0,F9/$F$26,0)</f>
        <v>0.57281951907080575</v>
      </c>
      <c r="H9" s="25">
        <f>HLOOKUP(D9,Cuadro2!$B$7:$S$148,142,0)/1000</f>
        <v>9542.7400717648925</v>
      </c>
      <c r="I9" s="26">
        <f t="shared" ref="I9:I24" si="1">+F9/1000/H9</f>
        <v>8.4176449326660401E-3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8.0238396163310354E-5</v>
      </c>
      <c r="H10" s="25">
        <f>HLOOKUP(D10,Cuadro2!$B$7:$S$148,142,0)/1000</f>
        <v>196.14692543331509</v>
      </c>
      <c r="I10" s="26">
        <f t="shared" si="1"/>
        <v>5.7364950492681207E-5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7049.1989339206702</v>
      </c>
      <c r="G12" s="26">
        <f t="shared" si="0"/>
        <v>5.0268262926003941E-2</v>
      </c>
      <c r="H12" s="25">
        <f>HLOOKUP(D12,Cuadro2!$B$7:$S$148,142,0)/1000</f>
        <v>40083.506242246905</v>
      </c>
      <c r="I12" s="26">
        <f t="shared" si="1"/>
        <v>1.7586283224123268E-4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1618.8128504453441</v>
      </c>
      <c r="G13" s="26">
        <f t="shared" si="0"/>
        <v>1.1543852110997357E-2</v>
      </c>
      <c r="H13" s="25">
        <f>HLOOKUP(D13,Cuadro2!$B$7:$S$148,142,0)/1000</f>
        <v>3022.5825440694484</v>
      </c>
      <c r="I13" s="26">
        <f t="shared" si="1"/>
        <v>5.3557275172570089E-4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1709.1983929058295</v>
      </c>
      <c r="G14" s="26">
        <f t="shared" si="0"/>
        <v>1.2188396867884524E-2</v>
      </c>
      <c r="H14" s="25">
        <f>HLOOKUP(D14,Cuadro2!$B$7:$S$148,142,0)/1000</f>
        <v>4471.5448308836894</v>
      </c>
      <c r="I14" s="26">
        <f t="shared" si="1"/>
        <v>3.8223890345477065E-4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10079.076701305497</v>
      </c>
      <c r="G15" s="26">
        <f t="shared" si="0"/>
        <v>7.1874504099260675E-2</v>
      </c>
      <c r="H15" s="25">
        <f>HLOOKUP(D15,Cuadro2!$B$7:$S$148,142,0)/1000</f>
        <v>13456.363320891298</v>
      </c>
      <c r="I15" s="26">
        <f t="shared" si="1"/>
        <v>7.4901936436700626E-4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1512.3520750333578</v>
      </c>
      <c r="G16" s="26">
        <f t="shared" si="0"/>
        <v>1.0784673898000112E-2</v>
      </c>
      <c r="H16" s="25">
        <f>HLOOKUP(D16,Cuadro2!$B$7:$S$148,142,0)/1000</f>
        <v>2395.4637223365908</v>
      </c>
      <c r="I16" s="26">
        <f t="shared" si="1"/>
        <v>6.3134000357900405E-4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10909.255116572185</v>
      </c>
      <c r="G17" s="27">
        <f t="shared" si="0"/>
        <v>7.7794556469084855E-2</v>
      </c>
      <c r="H17" s="25">
        <f>HLOOKUP(D17,Cuadro2!$B$7:$S$148,142,0)/1000</f>
        <v>13194.268465830088</v>
      </c>
      <c r="I17" s="26">
        <f t="shared" si="1"/>
        <v>8.2681773110987347E-4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2909.1691773621092</v>
      </c>
      <c r="G18" s="27">
        <f t="shared" si="0"/>
        <v>2.0745460934598562E-2</v>
      </c>
      <c r="H18" s="25">
        <f>HLOOKUP(D18,Cuadro2!$B$7:$S$148,142,0)/1000</f>
        <v>2679.7142080112708</v>
      </c>
      <c r="I18" s="26">
        <f t="shared" si="1"/>
        <v>1.0856266570012803E-3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11768.247927262557</v>
      </c>
      <c r="G19" s="27">
        <f t="shared" si="0"/>
        <v>8.3920086031252367E-2</v>
      </c>
      <c r="H19" s="25">
        <f>HLOOKUP(D19,Cuadro2!$B$7:$S$148,142,0)/1000</f>
        <v>17324.180681882775</v>
      </c>
      <c r="I19" s="26">
        <f t="shared" si="1"/>
        <v>6.792960742766621E-4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2061.7206776738226</v>
      </c>
      <c r="G20" s="27">
        <f t="shared" si="0"/>
        <v>1.4702254550737164E-2</v>
      </c>
      <c r="H20" s="25">
        <f>HLOOKUP(D20,Cuadro2!$B$7:$S$148,142,0)/1000</f>
        <v>4526.9912850708561</v>
      </c>
      <c r="I20" s="26">
        <f t="shared" si="1"/>
        <v>4.5542846182915783E-4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2242.5484354742066</v>
      </c>
      <c r="G21" s="27">
        <f t="shared" si="0"/>
        <v>1.599174820223407E-2</v>
      </c>
      <c r="H21" s="25">
        <f>HLOOKUP(D21,Cuadro2!$B$7:$S$148,142,0)/1000</f>
        <v>4445.4286723284758</v>
      </c>
      <c r="I21" s="26">
        <f t="shared" si="1"/>
        <v>5.0446168429907118E-4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5001.7116832272968</v>
      </c>
      <c r="G22" s="26">
        <f t="shared" si="0"/>
        <v>3.5667507801868052E-2</v>
      </c>
      <c r="H22" s="25">
        <f>HLOOKUP(D22,Cuadro2!$B$7:$S$148,142,0)/1000</f>
        <v>3487.6487261059483</v>
      </c>
      <c r="I22" s="26">
        <f t="shared" si="1"/>
        <v>1.4341214027055529E-3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1979.8950826560647</v>
      </c>
      <c r="G23" s="26">
        <f t="shared" si="0"/>
        <v>1.4118751295546484E-2</v>
      </c>
      <c r="H23" s="25">
        <f>HLOOKUP(D23,Cuadro2!$B$7:$S$148,142,0)/1000</f>
        <v>4158.9896245771552</v>
      </c>
      <c r="I23" s="26">
        <f t="shared" si="1"/>
        <v>4.7605194082621946E-4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1051.763270960294</v>
      </c>
      <c r="G24" s="26">
        <f t="shared" si="0"/>
        <v>7.5001873455627132E-3</v>
      </c>
      <c r="H24" s="25">
        <f>HLOOKUP(D24,Cuadro2!$B$7:$S$148,142,0)/1000</f>
        <v>1297.526819558921</v>
      </c>
      <c r="I24" s="26">
        <f t="shared" si="1"/>
        <v>8.1059077554776753E-4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140231.59989230693</v>
      </c>
      <c r="G26" s="32">
        <f>+IF(F26&gt;0,F26/$F$26,0)</f>
        <v>1</v>
      </c>
      <c r="H26" s="31">
        <f>SUM(H9:H24)</f>
        <v>124362.25045693359</v>
      </c>
      <c r="I26" s="32">
        <f>+F26/1000/H26</f>
        <v>1.1276058400122701E-3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disablePrompts="1"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4" display="volver"/>
  </hyperlinks>
  <pageMargins left="0.75" right="0.75" top="1" bottom="1" header="0" footer="0"/>
  <pageSetup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Fernando.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4953.8427269379808</v>
      </c>
      <c r="G9" s="26">
        <f t="shared" ref="G9:G24" si="0">+IF(F9&gt;0,F9/$F$26,0)</f>
        <v>2.9909665325291821E-3</v>
      </c>
      <c r="H9" s="25">
        <f>HLOOKUP(D9,Cuadro2!$B$7:$S$148,142,0)/1000</f>
        <v>9542.7400717648925</v>
      </c>
      <c r="I9" s="26">
        <f t="shared" ref="I9:I24" si="1">+F9/1000/H9</f>
        <v>5.1912162436399539E-4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75.013057778491685</v>
      </c>
      <c r="G10" s="26">
        <f t="shared" si="0"/>
        <v>4.5290405385321261E-5</v>
      </c>
      <c r="H10" s="25">
        <f>HLOOKUP(D10,Cuadro2!$B$7:$S$148,142,0)/1000</f>
        <v>196.14692543331509</v>
      </c>
      <c r="I10" s="26">
        <f t="shared" si="1"/>
        <v>3.8243300328454137E-4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927793.49912986031</v>
      </c>
      <c r="G12" s="26">
        <f t="shared" si="0"/>
        <v>0.56017105466543737</v>
      </c>
      <c r="H12" s="25">
        <f>HLOOKUP(D12,Cuadro2!$B$7:$S$148,142,0)/1000</f>
        <v>40083.506242246905</v>
      </c>
      <c r="I12" s="26">
        <f t="shared" si="1"/>
        <v>2.3146515514952424E-2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34038.17142538762</v>
      </c>
      <c r="G13" s="26">
        <f t="shared" si="0"/>
        <v>2.0551123072240413E-2</v>
      </c>
      <c r="H13" s="25">
        <f>HLOOKUP(D13,Cuadro2!$B$7:$S$148,142,0)/1000</f>
        <v>3022.5825440694484</v>
      </c>
      <c r="I13" s="26">
        <f t="shared" si="1"/>
        <v>1.1261287633706899E-2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40754.621920720405</v>
      </c>
      <c r="G14" s="26">
        <f t="shared" si="0"/>
        <v>2.4606293927724236E-2</v>
      </c>
      <c r="H14" s="25">
        <f>HLOOKUP(D14,Cuadro2!$B$7:$S$148,142,0)/1000</f>
        <v>4471.5448308836894</v>
      </c>
      <c r="I14" s="26">
        <f t="shared" si="1"/>
        <v>9.1142152124339248E-3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132978.63566938348</v>
      </c>
      <c r="G15" s="26">
        <f t="shared" si="0"/>
        <v>8.0288105770035423E-2</v>
      </c>
      <c r="H15" s="25">
        <f>HLOOKUP(D15,Cuadro2!$B$7:$S$148,142,0)/1000</f>
        <v>13456.363320891298</v>
      </c>
      <c r="I15" s="26">
        <f t="shared" si="1"/>
        <v>9.8822120433483887E-3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15035.490234303143</v>
      </c>
      <c r="G16" s="26">
        <f t="shared" si="0"/>
        <v>9.0779321366883312E-3</v>
      </c>
      <c r="H16" s="25">
        <f>HLOOKUP(D16,Cuadro2!$B$7:$S$148,142,0)/1000</f>
        <v>2395.4637223365908</v>
      </c>
      <c r="I16" s="26">
        <f t="shared" si="1"/>
        <v>6.2766511945491618E-3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126094.01708670374</v>
      </c>
      <c r="G17" s="27">
        <f t="shared" si="0"/>
        <v>7.613140058073857E-2</v>
      </c>
      <c r="H17" s="25">
        <f>HLOOKUP(D17,Cuadro2!$B$7:$S$148,142,0)/1000</f>
        <v>13194.268465830088</v>
      </c>
      <c r="I17" s="26">
        <f t="shared" si="1"/>
        <v>9.5567266509133299E-3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18571.159982218156</v>
      </c>
      <c r="G18" s="27">
        <f t="shared" si="0"/>
        <v>1.1212652689802509E-2</v>
      </c>
      <c r="H18" s="25">
        <f>HLOOKUP(D18,Cuadro2!$B$7:$S$148,142,0)/1000</f>
        <v>2679.7142080112708</v>
      </c>
      <c r="I18" s="26">
        <f t="shared" si="1"/>
        <v>6.930276343162952E-3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168543.37196734559</v>
      </c>
      <c r="G19" s="27">
        <f t="shared" si="0"/>
        <v>0.1017609182650701</v>
      </c>
      <c r="H19" s="25">
        <f>HLOOKUP(D19,Cuadro2!$B$7:$S$148,142,0)/1000</f>
        <v>17324.180681882775</v>
      </c>
      <c r="I19" s="26">
        <f t="shared" si="1"/>
        <v>9.728793243515655E-3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16045.774994567182</v>
      </c>
      <c r="G20" s="27">
        <f t="shared" si="0"/>
        <v>9.6879086887985688E-3</v>
      </c>
      <c r="H20" s="25">
        <f>HLOOKUP(D20,Cuadro2!$B$7:$S$148,142,0)/1000</f>
        <v>4526.9912850708561</v>
      </c>
      <c r="I20" s="26">
        <f t="shared" si="1"/>
        <v>3.5444678339635982E-3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48214.22918302811</v>
      </c>
      <c r="G21" s="27">
        <f t="shared" si="0"/>
        <v>2.9110158280552592E-2</v>
      </c>
      <c r="H21" s="25">
        <f>HLOOKUP(D21,Cuadro2!$B$7:$S$148,142,0)/1000</f>
        <v>4445.4286723284758</v>
      </c>
      <c r="I21" s="26">
        <f t="shared" si="1"/>
        <v>1.0845799750010144E-2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28052.520351077845</v>
      </c>
      <c r="G22" s="26">
        <f t="shared" si="0"/>
        <v>1.6937184756979477E-2</v>
      </c>
      <c r="H22" s="25">
        <f>HLOOKUP(D22,Cuadro2!$B$7:$S$148,142,0)/1000</f>
        <v>3487.6487261059483</v>
      </c>
      <c r="I22" s="26">
        <f t="shared" si="1"/>
        <v>8.0433904197683408E-3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74110.134554617296</v>
      </c>
      <c r="G23" s="26">
        <f t="shared" si="0"/>
        <v>4.4745250180985387E-2</v>
      </c>
      <c r="H23" s="25">
        <f>HLOOKUP(D23,Cuadro2!$B$7:$S$148,142,0)/1000</f>
        <v>4158.9896245771552</v>
      </c>
      <c r="I23" s="26">
        <f t="shared" si="1"/>
        <v>1.7819264110848092E-2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21007.708302936182</v>
      </c>
      <c r="G24" s="26">
        <f t="shared" si="0"/>
        <v>1.2683760047032307E-2</v>
      </c>
      <c r="H24" s="25">
        <f>HLOOKUP(D24,Cuadro2!$B$7:$S$148,142,0)/1000</f>
        <v>1297.526819558921</v>
      </c>
      <c r="I24" s="26">
        <f t="shared" si="1"/>
        <v>1.6190577324696462E-2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1656268.1905868659</v>
      </c>
      <c r="G26" s="32">
        <f>+IF(F26&gt;0,F26/$F$26,0)</f>
        <v>1</v>
      </c>
      <c r="H26" s="31">
        <f>SUM(H9:H24)</f>
        <v>124362.25045693359</v>
      </c>
      <c r="I26" s="32">
        <f>+F26/1000/H26</f>
        <v>1.3318094393607233E-2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5" display="volver"/>
  </hyperlinks>
  <pageMargins left="0.75" right="0.75" top="1" bottom="1" header="0" footer="0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Azul.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186623.7890322532</v>
      </c>
      <c r="G9" s="26">
        <f t="shared" ref="G9:G24" si="0">+IF(F9&gt;0,F9/$F$26,0)</f>
        <v>0.26197202197859809</v>
      </c>
      <c r="H9" s="25">
        <f>HLOOKUP(D9,Cuadro2!$B$7:$S$148,142,0)/1000</f>
        <v>9542.7400717648925</v>
      </c>
      <c r="I9" s="26">
        <f>+F9/1000/H9</f>
        <v>1.9556624997513723E-2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5.2649564460489655E-6</v>
      </c>
      <c r="H10" s="25">
        <f>HLOOKUP(D10,Cuadro2!$B$7:$S$148,142,0)/1000</f>
        <v>196.14692543331509</v>
      </c>
      <c r="I10" s="26">
        <f t="shared" ref="I10:I24" si="1">+F10/1000/H10</f>
        <v>1.9121650164227071E-5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1333.6925794514343</v>
      </c>
      <c r="G11" s="26">
        <f t="shared" si="0"/>
        <v>1.8721629410083465E-3</v>
      </c>
      <c r="H11" s="25">
        <f>HLOOKUP(D11,Cuadro2!$B$7:$S$148,142,0)/1000</f>
        <v>79.154315941984848</v>
      </c>
      <c r="I11" s="26">
        <f t="shared" si="1"/>
        <v>1.6849271749489279E-2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66132.929328409227</v>
      </c>
      <c r="G12" s="26">
        <f t="shared" si="0"/>
        <v>9.2833701991426792E-2</v>
      </c>
      <c r="H12" s="25">
        <f>HLOOKUP(D12,Cuadro2!$B$7:$S$148,142,0)/1000</f>
        <v>40083.506242246905</v>
      </c>
      <c r="I12" s="26">
        <f t="shared" si="1"/>
        <v>1.6498788536295E-3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12800.397521803354</v>
      </c>
      <c r="G13" s="26">
        <f t="shared" si="0"/>
        <v>1.7968481072566368E-2</v>
      </c>
      <c r="H13" s="25">
        <f>HLOOKUP(D13,Cuadro2!$B$7:$S$148,142,0)/1000</f>
        <v>3022.5825440694484</v>
      </c>
      <c r="I13" s="26">
        <f t="shared" si="1"/>
        <v>4.2349207458101581E-3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30122.189756020278</v>
      </c>
      <c r="G14" s="26">
        <f t="shared" si="0"/>
        <v>4.2283842792645569E-2</v>
      </c>
      <c r="H14" s="25">
        <f>HLOOKUP(D14,Cuadro2!$B$7:$S$148,142,0)/1000</f>
        <v>4471.5448308836894</v>
      </c>
      <c r="I14" s="26">
        <f t="shared" si="1"/>
        <v>6.7364168078948624E-3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64182.923610506696</v>
      </c>
      <c r="G15" s="26">
        <f t="shared" si="0"/>
        <v>9.0096393187239623E-2</v>
      </c>
      <c r="H15" s="25">
        <f>HLOOKUP(D15,Cuadro2!$B$7:$S$148,142,0)/1000</f>
        <v>13456.363320891298</v>
      </c>
      <c r="I15" s="26">
        <f t="shared" si="1"/>
        <v>4.7697079872138486E-3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12066.447257642119</v>
      </c>
      <c r="G16" s="26">
        <f t="shared" si="0"/>
        <v>1.6938202801339033E-2</v>
      </c>
      <c r="H16" s="25">
        <f>HLOOKUP(D16,Cuadro2!$B$7:$S$148,142,0)/1000</f>
        <v>2395.4637223365908</v>
      </c>
      <c r="I16" s="26">
        <f t="shared" si="1"/>
        <v>5.0372072618458308E-3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83457.461330959675</v>
      </c>
      <c r="G17" s="27">
        <f t="shared" si="0"/>
        <v>0.11715290964483425</v>
      </c>
      <c r="H17" s="25">
        <f>HLOOKUP(D17,Cuadro2!$B$7:$S$148,142,0)/1000</f>
        <v>13194.268465830088</v>
      </c>
      <c r="I17" s="26">
        <f t="shared" si="1"/>
        <v>6.3252814316378343E-3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30246.671821990574</v>
      </c>
      <c r="G18" s="27">
        <f t="shared" si="0"/>
        <v>4.2458583744436423E-2</v>
      </c>
      <c r="H18" s="25">
        <f>HLOOKUP(D18,Cuadro2!$B$7:$S$148,142,0)/1000</f>
        <v>2679.7142080112708</v>
      </c>
      <c r="I18" s="26">
        <f t="shared" si="1"/>
        <v>1.1287275236876065E-2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83906.002468950581</v>
      </c>
      <c r="G19" s="27">
        <f t="shared" si="0"/>
        <v>0.11778254657091633</v>
      </c>
      <c r="H19" s="25">
        <f>HLOOKUP(D19,Cuadro2!$B$7:$S$148,142,0)/1000</f>
        <v>17324.180681882775</v>
      </c>
      <c r="I19" s="26">
        <f t="shared" si="1"/>
        <v>4.8432883499476267E-3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53476.585757830449</v>
      </c>
      <c r="G20" s="27">
        <f t="shared" si="0"/>
        <v>7.5067435786921988E-2</v>
      </c>
      <c r="H20" s="25">
        <f>HLOOKUP(D20,Cuadro2!$B$7:$S$148,142,0)/1000</f>
        <v>4526.9912850708561</v>
      </c>
      <c r="I20" s="26">
        <f t="shared" si="1"/>
        <v>1.1812831611623798E-2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29597.536028110651</v>
      </c>
      <c r="G21" s="27">
        <f t="shared" si="0"/>
        <v>4.154736327601042E-2</v>
      </c>
      <c r="H21" s="25">
        <f>HLOOKUP(D21,Cuadro2!$B$7:$S$148,142,0)/1000</f>
        <v>4445.4286723284758</v>
      </c>
      <c r="I21" s="26">
        <f t="shared" si="1"/>
        <v>6.6579711901232066E-3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29984.142831456062</v>
      </c>
      <c r="G22" s="26">
        <f t="shared" si="0"/>
        <v>4.2090060252147662E-2</v>
      </c>
      <c r="H22" s="25">
        <f>HLOOKUP(D22,Cuadro2!$B$7:$S$148,142,0)/1000</f>
        <v>3487.6487261059483</v>
      </c>
      <c r="I22" s="26">
        <f t="shared" si="1"/>
        <v>8.5972370459837417E-3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20431.562849988673</v>
      </c>
      <c r="G23" s="26">
        <f t="shared" si="0"/>
        <v>2.8680683527807366E-2</v>
      </c>
      <c r="H23" s="25">
        <f>HLOOKUP(D23,Cuadro2!$B$7:$S$148,142,0)/1000</f>
        <v>4158.9896245771552</v>
      </c>
      <c r="I23" s="26">
        <f t="shared" si="1"/>
        <v>4.912626549787546E-3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8014.5279817716719</v>
      </c>
      <c r="G24" s="26">
        <f t="shared" si="0"/>
        <v>1.1250345475655937E-2</v>
      </c>
      <c r="H24" s="25">
        <f>HLOOKUP(D24,Cuadro2!$B$7:$S$148,142,0)/1000</f>
        <v>1297.526819558921</v>
      </c>
      <c r="I24" s="26">
        <f t="shared" si="1"/>
        <v>6.1767725036281839E-3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712380.61081003339</v>
      </c>
      <c r="G26" s="32">
        <f>+IF(F26&gt;0,F26/$F$26,0)</f>
        <v>1</v>
      </c>
      <c r="H26" s="31">
        <f>SUM(H9:H24)</f>
        <v>124362.25045693359</v>
      </c>
      <c r="I26" s="32">
        <f>+F26/1000/H26</f>
        <v>5.7282705016401215E-3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" display="volver"/>
  </hyperlinks>
  <pageMargins left="0.75" right="0.75" top="1" bottom="1" header="0" footer="0"/>
  <pageSetup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Isidro.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0</v>
      </c>
      <c r="G9" s="26">
        <f t="shared" ref="G9:G24" si="0">+IF(F9&gt;0,F9/$F$26,0)</f>
        <v>0</v>
      </c>
      <c r="H9" s="25">
        <f>HLOOKUP(D9,Cuadro2!$B$7:$S$148,142,0)/1000</f>
        <v>9542.7400717648925</v>
      </c>
      <c r="I9" s="26">
        <f t="shared" ref="I9:I24" si="1">+F9/1000/H9</f>
        <v>0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93.766322223114599</v>
      </c>
      <c r="G10" s="26">
        <f t="shared" si="0"/>
        <v>2.7264580433036733E-5</v>
      </c>
      <c r="H10" s="25">
        <f>HLOOKUP(D10,Cuadro2!$B$7:$S$148,142,0)/1000</f>
        <v>196.14692543331509</v>
      </c>
      <c r="I10" s="26">
        <f t="shared" si="1"/>
        <v>4.7804125410567667E-4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1628.3832835733515</v>
      </c>
      <c r="G11" s="26">
        <f t="shared" si="0"/>
        <v>4.7348755883968788E-4</v>
      </c>
      <c r="H11" s="25">
        <f>HLOOKUP(D11,Cuadro2!$B$7:$S$148,142,0)/1000</f>
        <v>79.154315941984848</v>
      </c>
      <c r="I11" s="26">
        <f t="shared" si="1"/>
        <v>2.0572261464136134E-2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863065.17844914517</v>
      </c>
      <c r="G12" s="26">
        <f t="shared" si="0"/>
        <v>0.25095481425397315</v>
      </c>
      <c r="H12" s="25">
        <f>HLOOKUP(D12,Cuadro2!$B$7:$S$148,142,0)/1000</f>
        <v>40083.506242246905</v>
      </c>
      <c r="I12" s="26">
        <f t="shared" si="1"/>
        <v>2.1531678721745613E-2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90450.641400812106</v>
      </c>
      <c r="G13" s="26">
        <f t="shared" si="0"/>
        <v>2.6300474725074362E-2</v>
      </c>
      <c r="H13" s="25">
        <f>HLOOKUP(D13,Cuadro2!$B$7:$S$148,142,0)/1000</f>
        <v>3022.5825440694484</v>
      </c>
      <c r="I13" s="26">
        <f t="shared" si="1"/>
        <v>2.9924953274901817E-2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317091.21043960046</v>
      </c>
      <c r="G14" s="26">
        <f t="shared" si="0"/>
        <v>9.2201108102203805E-2</v>
      </c>
      <c r="H14" s="25">
        <f>HLOOKUP(D14,Cuadro2!$B$7:$S$148,142,0)/1000</f>
        <v>4471.5448308836894</v>
      </c>
      <c r="I14" s="26">
        <f t="shared" si="1"/>
        <v>7.0913123413085685E-2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873425.51558584708</v>
      </c>
      <c r="G15" s="26">
        <f t="shared" si="0"/>
        <v>0.253967305716578</v>
      </c>
      <c r="H15" s="25">
        <f>HLOOKUP(D15,Cuadro2!$B$7:$S$148,142,0)/1000</f>
        <v>13456.363320891298</v>
      </c>
      <c r="I15" s="26">
        <f t="shared" si="1"/>
        <v>6.4907991465259773E-2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38866.821878106079</v>
      </c>
      <c r="G16" s="26">
        <f t="shared" si="0"/>
        <v>1.1301366696996339E-2</v>
      </c>
      <c r="H16" s="25">
        <f>HLOOKUP(D16,Cuadro2!$B$7:$S$148,142,0)/1000</f>
        <v>2395.4637223365908</v>
      </c>
      <c r="I16" s="26">
        <f t="shared" si="1"/>
        <v>1.6225176576748355E-2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294374.48517370952</v>
      </c>
      <c r="G17" s="27">
        <f t="shared" si="0"/>
        <v>8.5595730302343798E-2</v>
      </c>
      <c r="H17" s="25">
        <f>HLOOKUP(D17,Cuadro2!$B$7:$S$148,142,0)/1000</f>
        <v>13194.268465830088</v>
      </c>
      <c r="I17" s="26">
        <f t="shared" si="1"/>
        <v>2.2310784863599453E-2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66382.163198844588</v>
      </c>
      <c r="G18" s="27">
        <f t="shared" si="0"/>
        <v>1.9302045605961819E-2</v>
      </c>
      <c r="H18" s="25">
        <f>HLOOKUP(D18,Cuadro2!$B$7:$S$148,142,0)/1000</f>
        <v>2679.7142080112708</v>
      </c>
      <c r="I18" s="26">
        <f t="shared" si="1"/>
        <v>2.4772105547818699E-2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444279.03913871211</v>
      </c>
      <c r="G19" s="27">
        <f t="shared" si="0"/>
        <v>0.12918371234063034</v>
      </c>
      <c r="H19" s="25">
        <f>HLOOKUP(D19,Cuadro2!$B$7:$S$148,142,0)/1000</f>
        <v>17324.180681882775</v>
      </c>
      <c r="I19" s="26">
        <f t="shared" si="1"/>
        <v>2.5645024564037753E-2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86610.121508394455</v>
      </c>
      <c r="G20" s="27">
        <f t="shared" si="0"/>
        <v>2.5183760738336742E-2</v>
      </c>
      <c r="H20" s="25">
        <f>HLOOKUP(D20,Cuadro2!$B$7:$S$148,142,0)/1000</f>
        <v>4526.9912850708561</v>
      </c>
      <c r="I20" s="26">
        <f t="shared" si="1"/>
        <v>1.9131939085904125E-2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96753.628595427377</v>
      </c>
      <c r="G21" s="27">
        <f t="shared" si="0"/>
        <v>2.8133204187653475E-2</v>
      </c>
      <c r="H21" s="25">
        <f>HLOOKUP(D21,Cuadro2!$B$7:$S$148,142,0)/1000</f>
        <v>4445.4286723284758</v>
      </c>
      <c r="I21" s="26">
        <f t="shared" si="1"/>
        <v>2.1764746603109637E-2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121377.75827488161</v>
      </c>
      <c r="G22" s="26">
        <f t="shared" si="0"/>
        <v>3.5293200957511921E-2</v>
      </c>
      <c r="H22" s="25">
        <f>HLOOKUP(D22,Cuadro2!$B$7:$S$148,142,0)/1000</f>
        <v>3487.6487261059483</v>
      </c>
      <c r="I22" s="26">
        <f t="shared" si="1"/>
        <v>3.4802174131338931E-2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114359.15304573065</v>
      </c>
      <c r="G23" s="26">
        <f t="shared" si="0"/>
        <v>3.3252390117745979E-2</v>
      </c>
      <c r="H23" s="25">
        <f>HLOOKUP(D23,Cuadro2!$B$7:$S$148,142,0)/1000</f>
        <v>4158.9896245771552</v>
      </c>
      <c r="I23" s="26">
        <f t="shared" si="1"/>
        <v>2.7496859422282777E-2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30367.942129211635</v>
      </c>
      <c r="G24" s="26">
        <f t="shared" si="0"/>
        <v>8.8301341157176194E-3</v>
      </c>
      <c r="H24" s="25">
        <f>HLOOKUP(D24,Cuadro2!$B$7:$S$148,142,0)/1000</f>
        <v>1297.526819558921</v>
      </c>
      <c r="I24" s="26">
        <f t="shared" si="1"/>
        <v>2.3404481257300606E-2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3439125.808424219</v>
      </c>
      <c r="G26" s="32">
        <f>+IF(F26&gt;0,F26/$F$26,0)</f>
        <v>1</v>
      </c>
      <c r="H26" s="31">
        <f>SUM(H9:H24)</f>
        <v>124362.25045693359</v>
      </c>
      <c r="I26" s="32">
        <f>+F26/1000/H26</f>
        <v>2.7654097572118012E-2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6" display="volver"/>
  </hyperlinks>
  <pageMargins left="0.75" right="0.75" top="1" bottom="1" header="0" footer="0"/>
  <pageSetup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Miguel.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0</v>
      </c>
      <c r="G9" s="26">
        <f t="shared" ref="G9:G24" si="0">+IF(F9&gt;0,F9/$F$26,0)</f>
        <v>0</v>
      </c>
      <c r="H9" s="25">
        <f>HLOOKUP(D9,Cuadro2!$B$7:$S$148,142,0)/1000</f>
        <v>9542.7400717648925</v>
      </c>
      <c r="I9" s="26">
        <f t="shared" ref="I9:I24" si="1">+F9/1000/H9</f>
        <v>0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71.262404889567108</v>
      </c>
      <c r="G10" s="26">
        <f t="shared" si="0"/>
        <v>6.28937284746589E-5</v>
      </c>
      <c r="H10" s="25">
        <f>HLOOKUP(D10,Cuadro2!$B$7:$S$148,142,0)/1000</f>
        <v>196.14692543331509</v>
      </c>
      <c r="I10" s="26">
        <f t="shared" si="1"/>
        <v>3.6331135312031435E-4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96873.409040981467</v>
      </c>
      <c r="G12" s="26">
        <f t="shared" si="0"/>
        <v>8.5497113016039072E-2</v>
      </c>
      <c r="H12" s="25">
        <f>HLOOKUP(D12,Cuadro2!$B$7:$S$148,142,0)/1000</f>
        <v>40083.506242246905</v>
      </c>
      <c r="I12" s="26">
        <f t="shared" si="1"/>
        <v>2.4167898001617328E-3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29266.664739192212</v>
      </c>
      <c r="G13" s="26">
        <f t="shared" si="0"/>
        <v>2.5829743864497445E-2</v>
      </c>
      <c r="H13" s="25">
        <f>HLOOKUP(D13,Cuadro2!$B$7:$S$148,142,0)/1000</f>
        <v>3022.5825440694484</v>
      </c>
      <c r="I13" s="26">
        <f t="shared" si="1"/>
        <v>9.6826684838155295E-3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37051.814039745899</v>
      </c>
      <c r="G14" s="26">
        <f t="shared" si="0"/>
        <v>3.2700646790135138E-2</v>
      </c>
      <c r="H14" s="25">
        <f>HLOOKUP(D14,Cuadro2!$B$7:$S$148,142,0)/1000</f>
        <v>4471.5448308836894</v>
      </c>
      <c r="I14" s="26">
        <f t="shared" si="1"/>
        <v>8.2861327440663345E-3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187691.71559015708</v>
      </c>
      <c r="G15" s="26">
        <f t="shared" si="0"/>
        <v>0.16565020245336196</v>
      </c>
      <c r="H15" s="25">
        <f>HLOOKUP(D15,Cuadro2!$B$7:$S$148,142,0)/1000</f>
        <v>13456.363320891298</v>
      </c>
      <c r="I15" s="26">
        <f t="shared" si="1"/>
        <v>1.3948175380993287E-2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27610.244106964437</v>
      </c>
      <c r="G16" s="26">
        <f t="shared" si="0"/>
        <v>2.4367844428959194E-2</v>
      </c>
      <c r="H16" s="25">
        <f>HLOOKUP(D16,Cuadro2!$B$7:$S$148,142,0)/1000</f>
        <v>2395.4637223365908</v>
      </c>
      <c r="I16" s="26">
        <f t="shared" si="1"/>
        <v>1.1526053953358461E-2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224809.27725855188</v>
      </c>
      <c r="G17" s="27">
        <f t="shared" si="0"/>
        <v>0.19840887582161362</v>
      </c>
      <c r="H17" s="25">
        <f>HLOOKUP(D17,Cuadro2!$B$7:$S$148,142,0)/1000</f>
        <v>13194.268465830088</v>
      </c>
      <c r="I17" s="26">
        <f t="shared" si="1"/>
        <v>1.7038404049512304E-2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21272.482179599629</v>
      </c>
      <c r="G18" s="27">
        <f t="shared" si="0"/>
        <v>1.8774355429894144E-2</v>
      </c>
      <c r="H18" s="25">
        <f>HLOOKUP(D18,Cuadro2!$B$7:$S$148,142,0)/1000</f>
        <v>2679.7142080112708</v>
      </c>
      <c r="I18" s="26">
        <f t="shared" si="1"/>
        <v>7.9383398856502814E-3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273574.66571051168</v>
      </c>
      <c r="G19" s="27">
        <f t="shared" si="0"/>
        <v>0.2414475173747819</v>
      </c>
      <c r="H19" s="25">
        <f>HLOOKUP(D19,Cuadro2!$B$7:$S$148,142,0)/1000</f>
        <v>17324.180681882775</v>
      </c>
      <c r="I19" s="26">
        <f t="shared" si="1"/>
        <v>1.5791492292423947E-2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24791.553682904971</v>
      </c>
      <c r="G20" s="27">
        <f t="shared" si="0"/>
        <v>2.188016596147499E-2</v>
      </c>
      <c r="H20" s="25">
        <f>HLOOKUP(D20,Cuadro2!$B$7:$S$148,142,0)/1000</f>
        <v>4526.9912850708561</v>
      </c>
      <c r="I20" s="26">
        <f t="shared" si="1"/>
        <v>5.4763864389716704E-3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90738.956417389782</v>
      </c>
      <c r="G21" s="27">
        <f t="shared" si="0"/>
        <v>8.0083057761424478E-2</v>
      </c>
      <c r="H21" s="25">
        <f>HLOOKUP(D21,Cuadro2!$B$7:$S$148,142,0)/1000</f>
        <v>4445.4286723284758</v>
      </c>
      <c r="I21" s="26">
        <f t="shared" si="1"/>
        <v>2.0411744986982668E-2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52291.927767264096</v>
      </c>
      <c r="G22" s="26">
        <f t="shared" si="0"/>
        <v>4.6151042916771856E-2</v>
      </c>
      <c r="H22" s="25">
        <f>HLOOKUP(D22,Cuadro2!$B$7:$S$148,142,0)/1000</f>
        <v>3487.6487261059483</v>
      </c>
      <c r="I22" s="26">
        <f t="shared" si="1"/>
        <v>1.4993461748554423E-2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41792.666738327527</v>
      </c>
      <c r="G23" s="26">
        <f t="shared" si="0"/>
        <v>3.6884759055571731E-2</v>
      </c>
      <c r="H23" s="25">
        <f>HLOOKUP(D23,Cuadro2!$B$7:$S$148,142,0)/1000</f>
        <v>4158.9896245771552</v>
      </c>
      <c r="I23" s="26">
        <f t="shared" si="1"/>
        <v>1.0048754748354677E-2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25223.947092200589</v>
      </c>
      <c r="G24" s="26">
        <f t="shared" si="0"/>
        <v>2.2261781396999702E-2</v>
      </c>
      <c r="H24" s="25">
        <f>HLOOKUP(D24,Cuadro2!$B$7:$S$148,142,0)/1000</f>
        <v>1297.526819558921</v>
      </c>
      <c r="I24" s="26">
        <f t="shared" si="1"/>
        <v>1.9440019822307159E-2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1133060.586768681</v>
      </c>
      <c r="G26" s="32">
        <f>+IF(F26&gt;0,F26/$F$26,0)</f>
        <v>1</v>
      </c>
      <c r="H26" s="31">
        <f>SUM(H9:H24)</f>
        <v>124362.25045693359</v>
      </c>
      <c r="I26" s="32">
        <f>+F26/1000/H26</f>
        <v>9.1109688237835298E-3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7" display="volver"/>
  </hyperlinks>
  <pageMargins left="0.75" right="0.75" top="1" bottom="1" header="0" footer="0"/>
  <pageSetup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Nicolás.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68831.623687312385</v>
      </c>
      <c r="G9" s="26">
        <f t="shared" ref="G9:G24" si="0">+IF(F9&gt;0,F9/$F$26,0)</f>
        <v>5.5534565620457839E-2</v>
      </c>
      <c r="H9" s="25">
        <f>HLOOKUP(D9,Cuadro2!$B$7:$S$148,142,0)/1000</f>
        <v>9542.7400717648925</v>
      </c>
      <c r="I9" s="26">
        <f t="shared" ref="I9:I24" si="1">+F9/1000/H9</f>
        <v>7.2129831861366261E-3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135.02350400128506</v>
      </c>
      <c r="G10" s="26">
        <f t="shared" si="0"/>
        <v>1.0893933982042177E-4</v>
      </c>
      <c r="H10" s="25">
        <f>HLOOKUP(D10,Cuadro2!$B$7:$S$148,142,0)/1000</f>
        <v>196.14692543331509</v>
      </c>
      <c r="I10" s="26">
        <f t="shared" si="1"/>
        <v>6.8837940591217467E-4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492.57405809085355</v>
      </c>
      <c r="G11" s="26">
        <f t="shared" si="0"/>
        <v>3.9741742075196745E-4</v>
      </c>
      <c r="H11" s="25">
        <f>HLOOKUP(D11,Cuadro2!$B$7:$S$148,142,0)/1000</f>
        <v>79.154315941984848</v>
      </c>
      <c r="I11" s="26">
        <f t="shared" si="1"/>
        <v>6.2229589407592056E-3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323186.5569725571</v>
      </c>
      <c r="G12" s="26">
        <f t="shared" si="0"/>
        <v>0.26075260315485826</v>
      </c>
      <c r="H12" s="25">
        <f>HLOOKUP(D12,Cuadro2!$B$7:$S$148,142,0)/1000</f>
        <v>40083.506242246905</v>
      </c>
      <c r="I12" s="26">
        <f t="shared" si="1"/>
        <v>8.0628315052920039E-3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106019.24234863084</v>
      </c>
      <c r="G13" s="26">
        <f t="shared" si="0"/>
        <v>8.5538190962746938E-2</v>
      </c>
      <c r="H13" s="25">
        <f>HLOOKUP(D13,Cuadro2!$B$7:$S$148,142,0)/1000</f>
        <v>3022.5825440694484</v>
      </c>
      <c r="I13" s="26">
        <f t="shared" si="1"/>
        <v>3.5075714493438458E-2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69059.25061380316</v>
      </c>
      <c r="G14" s="26">
        <f t="shared" si="0"/>
        <v>5.5718219031622614E-2</v>
      </c>
      <c r="H14" s="25">
        <f>HLOOKUP(D14,Cuadro2!$B$7:$S$148,142,0)/1000</f>
        <v>4471.5448308836894</v>
      </c>
      <c r="I14" s="26">
        <f t="shared" si="1"/>
        <v>1.5444159284019817E-2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130326.37947405159</v>
      </c>
      <c r="G15" s="26">
        <f t="shared" si="0"/>
        <v>0.10514961706929056</v>
      </c>
      <c r="H15" s="25">
        <f>HLOOKUP(D15,Cuadro2!$B$7:$S$148,142,0)/1000</f>
        <v>13456.363320891298</v>
      </c>
      <c r="I15" s="26">
        <f t="shared" si="1"/>
        <v>9.6851115242791511E-3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19836.467858600117</v>
      </c>
      <c r="G16" s="26">
        <f t="shared" si="0"/>
        <v>1.6004411445760921E-2</v>
      </c>
      <c r="H16" s="25">
        <f>HLOOKUP(D16,Cuadro2!$B$7:$S$148,142,0)/1000</f>
        <v>2395.4637223365908</v>
      </c>
      <c r="I16" s="26">
        <f t="shared" si="1"/>
        <v>8.2808466993819323E-3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130419.07216086164</v>
      </c>
      <c r="G17" s="27">
        <f t="shared" si="0"/>
        <v>0.10522440316066005</v>
      </c>
      <c r="H17" s="25">
        <f>HLOOKUP(D17,Cuadro2!$B$7:$S$148,142,0)/1000</f>
        <v>13194.268465830088</v>
      </c>
      <c r="I17" s="26">
        <f t="shared" si="1"/>
        <v>9.8845246705882173E-3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31983.769509059912</v>
      </c>
      <c r="G18" s="27">
        <f t="shared" si="0"/>
        <v>2.5805068243913747E-2</v>
      </c>
      <c r="H18" s="25">
        <f>HLOOKUP(D18,Cuadro2!$B$7:$S$148,142,0)/1000</f>
        <v>2679.7142080112708</v>
      </c>
      <c r="I18" s="26">
        <f t="shared" si="1"/>
        <v>1.1935515143160142E-2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157021.31546729882</v>
      </c>
      <c r="G19" s="27">
        <f t="shared" si="0"/>
        <v>0.12668756133435044</v>
      </c>
      <c r="H19" s="25">
        <f>HLOOKUP(D19,Cuadro2!$B$7:$S$148,142,0)/1000</f>
        <v>17324.180681882775</v>
      </c>
      <c r="I19" s="26">
        <f t="shared" si="1"/>
        <v>9.0637080246749012E-3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50646.401093897774</v>
      </c>
      <c r="G20" s="27">
        <f t="shared" si="0"/>
        <v>4.0862407921194221E-2</v>
      </c>
      <c r="H20" s="25">
        <f>HLOOKUP(D20,Cuadro2!$B$7:$S$148,142,0)/1000</f>
        <v>4526.9912850708561</v>
      </c>
      <c r="I20" s="26">
        <f t="shared" si="1"/>
        <v>1.1187651555884331E-2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55785.305799408183</v>
      </c>
      <c r="G21" s="27">
        <f t="shared" si="0"/>
        <v>4.5008566696728848E-2</v>
      </c>
      <c r="H21" s="25">
        <f>HLOOKUP(D21,Cuadro2!$B$7:$S$148,142,0)/1000</f>
        <v>4445.4286723284758</v>
      </c>
      <c r="I21" s="26">
        <f t="shared" si="1"/>
        <v>1.2548914831691212E-2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49251.041399198184</v>
      </c>
      <c r="G22" s="26">
        <f t="shared" si="0"/>
        <v>3.9736607157268324E-2</v>
      </c>
      <c r="H22" s="25">
        <f>HLOOKUP(D22,Cuadro2!$B$7:$S$148,142,0)/1000</f>
        <v>3487.6487261059483</v>
      </c>
      <c r="I22" s="26">
        <f t="shared" si="1"/>
        <v>1.4121560187682167E-2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34217.311338292035</v>
      </c>
      <c r="G23" s="26">
        <f t="shared" si="0"/>
        <v>2.7607129108335762E-2</v>
      </c>
      <c r="H23" s="25">
        <f>HLOOKUP(D23,Cuadro2!$B$7:$S$148,142,0)/1000</f>
        <v>4158.9896245771552</v>
      </c>
      <c r="I23" s="26">
        <f t="shared" si="1"/>
        <v>8.2273134648107975E-3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12226.173918324464</v>
      </c>
      <c r="G24" s="26">
        <f t="shared" si="0"/>
        <v>9.8642923322390611E-3</v>
      </c>
      <c r="H24" s="25">
        <f>HLOOKUP(D24,Cuadro2!$B$7:$S$148,142,0)/1000</f>
        <v>1297.526819558921</v>
      </c>
      <c r="I24" s="26">
        <f t="shared" si="1"/>
        <v>9.4226753035290701E-3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1239437.5092033884</v>
      </c>
      <c r="G26" s="32">
        <f>+IF(F26&gt;0,F26/$F$26,0)</f>
        <v>1</v>
      </c>
      <c r="H26" s="31">
        <f>SUM(H9:H24)</f>
        <v>124362.25045693359</v>
      </c>
      <c r="I26" s="32">
        <f>+F26/1000/H26</f>
        <v>9.9663483464590662E-3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8" display="volver"/>
  </hyperlinks>
  <pageMargins left="0.75" right="0.75" top="1" bottom="1" header="0" footer="0"/>
  <pageSetup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Pedro.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109626.46630708805</v>
      </c>
      <c r="G9" s="26">
        <f t="shared" ref="G9:G24" si="0">+IF(F9&gt;0,F9/$F$26,0)</f>
        <v>0.26393814192683601</v>
      </c>
      <c r="H9" s="25">
        <f>HLOOKUP(D9,Cuadro2!$B$7:$S$148,142,0)/1000</f>
        <v>9542.7400717648925</v>
      </c>
      <c r="I9" s="26">
        <f t="shared" ref="I9:I24" si="1">+F9/1000/H9</f>
        <v>1.1487944288816101E-2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232.54047911332427</v>
      </c>
      <c r="G10" s="26">
        <f t="shared" si="0"/>
        <v>5.5986755796741991E-4</v>
      </c>
      <c r="H10" s="25">
        <f>HLOOKUP(D10,Cuadro2!$B$7:$S$148,142,0)/1000</f>
        <v>196.14692543331509</v>
      </c>
      <c r="I10" s="26">
        <f t="shared" si="1"/>
        <v>1.1855423101820785E-3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253.55786786346303</v>
      </c>
      <c r="G11" s="26">
        <f t="shared" si="0"/>
        <v>6.1046930334637264E-4</v>
      </c>
      <c r="H11" s="25">
        <f>HLOOKUP(D11,Cuadro2!$B$7:$S$148,142,0)/1000</f>
        <v>79.154315941984848</v>
      </c>
      <c r="I11" s="26">
        <f t="shared" si="1"/>
        <v>3.2033359753788414E-3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26653.146152178</v>
      </c>
      <c r="G12" s="26">
        <f t="shared" si="0"/>
        <v>6.41704700414613E-2</v>
      </c>
      <c r="H12" s="25">
        <f>HLOOKUP(D12,Cuadro2!$B$7:$S$148,142,0)/1000</f>
        <v>40083.506242246905</v>
      </c>
      <c r="I12" s="26">
        <f t="shared" si="1"/>
        <v>6.6494048677024969E-4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21845.092709204484</v>
      </c>
      <c r="G13" s="26">
        <f t="shared" si="0"/>
        <v>5.2594536466547687E-2</v>
      </c>
      <c r="H13" s="25">
        <f>HLOOKUP(D13,Cuadro2!$B$7:$S$148,142,0)/1000</f>
        <v>3022.5825440694484</v>
      </c>
      <c r="I13" s="26">
        <f t="shared" si="1"/>
        <v>7.2272940079225701E-3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17006.096751027322</v>
      </c>
      <c r="G14" s="26">
        <f t="shared" si="0"/>
        <v>4.0944105279474292E-2</v>
      </c>
      <c r="H14" s="25">
        <f>HLOOKUP(D14,Cuadro2!$B$7:$S$148,142,0)/1000</f>
        <v>4471.5448308836894</v>
      </c>
      <c r="I14" s="26">
        <f t="shared" si="1"/>
        <v>3.8031815388657282E-3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37999.773646060479</v>
      </c>
      <c r="G15" s="26">
        <f t="shared" si="0"/>
        <v>9.1488761679925437E-2</v>
      </c>
      <c r="H15" s="25">
        <f>HLOOKUP(D15,Cuadro2!$B$7:$S$148,142,0)/1000</f>
        <v>13456.363320891298</v>
      </c>
      <c r="I15" s="26">
        <f t="shared" si="1"/>
        <v>2.8239259553184777E-3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7674.7246598846314</v>
      </c>
      <c r="G16" s="26">
        <f t="shared" si="0"/>
        <v>1.8477769417977186E-2</v>
      </c>
      <c r="H16" s="25">
        <f>HLOOKUP(D16,Cuadro2!$B$7:$S$148,142,0)/1000</f>
        <v>2395.4637223365908</v>
      </c>
      <c r="I16" s="26">
        <f t="shared" si="1"/>
        <v>3.2038576031527322E-3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59765.541515735342</v>
      </c>
      <c r="G17" s="27">
        <f t="shared" si="0"/>
        <v>0.14389231460518626</v>
      </c>
      <c r="H17" s="25">
        <f>HLOOKUP(D17,Cuadro2!$B$7:$S$148,142,0)/1000</f>
        <v>13194.268465830088</v>
      </c>
      <c r="I17" s="26">
        <f t="shared" si="1"/>
        <v>4.5296593494753732E-3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11844.791916950639</v>
      </c>
      <c r="G18" s="27">
        <f t="shared" si="0"/>
        <v>2.8517678945452089E-2</v>
      </c>
      <c r="H18" s="25">
        <f>HLOOKUP(D18,Cuadro2!$B$7:$S$148,142,0)/1000</f>
        <v>2679.7142080112708</v>
      </c>
      <c r="I18" s="26">
        <f t="shared" si="1"/>
        <v>4.4201698380892489E-3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66283.705255366847</v>
      </c>
      <c r="G19" s="27">
        <f t="shared" si="0"/>
        <v>0.15958553253117519</v>
      </c>
      <c r="H19" s="25">
        <f>HLOOKUP(D19,Cuadro2!$B$7:$S$148,142,0)/1000</f>
        <v>17324.180681882775</v>
      </c>
      <c r="I19" s="26">
        <f t="shared" si="1"/>
        <v>3.8260802327399418E-3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7420.1909019702634</v>
      </c>
      <c r="G20" s="27">
        <f t="shared" si="0"/>
        <v>1.7864950548732748E-2</v>
      </c>
      <c r="H20" s="25">
        <f>HLOOKUP(D20,Cuadro2!$B$7:$S$148,142,0)/1000</f>
        <v>4526.9912850708561</v>
      </c>
      <c r="I20" s="26">
        <f t="shared" si="1"/>
        <v>1.6390998865936902E-3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16283.454772288063</v>
      </c>
      <c r="G21" s="27">
        <f t="shared" si="0"/>
        <v>3.9204262816501093E-2</v>
      </c>
      <c r="H21" s="25">
        <f>HLOOKUP(D21,Cuadro2!$B$7:$S$148,142,0)/1000</f>
        <v>4445.4286723284758</v>
      </c>
      <c r="I21" s="26">
        <f t="shared" si="1"/>
        <v>3.6629661552434571E-3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15742.52933942766</v>
      </c>
      <c r="G22" s="26">
        <f t="shared" si="0"/>
        <v>3.7901923532206262E-2</v>
      </c>
      <c r="H22" s="25">
        <f>HLOOKUP(D22,Cuadro2!$B$7:$S$148,142,0)/1000</f>
        <v>3487.6487261059483</v>
      </c>
      <c r="I22" s="26">
        <f t="shared" si="1"/>
        <v>4.5137944144405303E-3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11853.643830406047</v>
      </c>
      <c r="G23" s="26">
        <f t="shared" si="0"/>
        <v>2.8538990930309587E-2</v>
      </c>
      <c r="H23" s="25">
        <f>HLOOKUP(D23,Cuadro2!$B$7:$S$148,142,0)/1000</f>
        <v>4158.9896245771552</v>
      </c>
      <c r="I23" s="26">
        <f t="shared" si="1"/>
        <v>2.8501258479602981E-3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4863.8310216024083</v>
      </c>
      <c r="G24" s="26">
        <f t="shared" si="0"/>
        <v>1.1710224416901064E-2</v>
      </c>
      <c r="H24" s="25">
        <f>HLOOKUP(D24,Cuadro2!$B$7:$S$148,142,0)/1000</f>
        <v>1297.526819558921</v>
      </c>
      <c r="I24" s="26">
        <f t="shared" si="1"/>
        <v>3.7485398746946981E-3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415349.08712616703</v>
      </c>
      <c r="G26" s="32">
        <f>+IF(F26&gt;0,F26/$F$26,0)</f>
        <v>1</v>
      </c>
      <c r="H26" s="31">
        <f>SUM(H9:H24)</f>
        <v>124362.25045693359</v>
      </c>
      <c r="I26" s="32">
        <f>+F26/1000/H26</f>
        <v>3.3398325102680709E-3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19" display="volver"/>
  </hyperlinks>
  <pageMargins left="0.75" right="0.75" top="1" bottom="1" header="0" footer="0"/>
  <pageSetup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San Vicente.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13887.190352057518</v>
      </c>
      <c r="G9" s="26">
        <f t="shared" ref="G9:G24" si="0">+IF(F9&gt;0,F9/$F$26,0)</f>
        <v>5.6085981714045906E-2</v>
      </c>
      <c r="H9" s="25">
        <f>HLOOKUP(D9,Cuadro2!$B$7:$S$148,142,0)/1000</f>
        <v>9542.7400717648925</v>
      </c>
      <c r="I9" s="26">
        <f t="shared" ref="I9:I24" si="1">+F9/1000/H9</f>
        <v>1.4552623510250486E-3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3.0295408071912982E-5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25253.683464243833</v>
      </c>
      <c r="G12" s="26">
        <f t="shared" si="0"/>
        <v>0.10199166232196373</v>
      </c>
      <c r="H12" s="25">
        <f>HLOOKUP(D12,Cuadro2!$B$7:$S$148,142,0)/1000</f>
        <v>40083.506242246905</v>
      </c>
      <c r="I12" s="26">
        <f t="shared" si="1"/>
        <v>6.3002680732623018E-4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3650.2023377013934</v>
      </c>
      <c r="G13" s="26">
        <f t="shared" si="0"/>
        <v>1.4742015942379302E-2</v>
      </c>
      <c r="H13" s="25">
        <f>HLOOKUP(D13,Cuadro2!$B$7:$S$148,142,0)/1000</f>
        <v>3022.5825440694484</v>
      </c>
      <c r="I13" s="26">
        <f t="shared" si="1"/>
        <v>1.207643557944641E-3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14028.835155113045</v>
      </c>
      <c r="G14" s="26">
        <f t="shared" si="0"/>
        <v>5.665804039781594E-2</v>
      </c>
      <c r="H14" s="25">
        <f>HLOOKUP(D14,Cuadro2!$B$7:$S$148,142,0)/1000</f>
        <v>4471.5448308836894</v>
      </c>
      <c r="I14" s="26">
        <f t="shared" si="1"/>
        <v>3.137357599150045E-3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29764.652513599969</v>
      </c>
      <c r="G15" s="26">
        <f t="shared" si="0"/>
        <v>0.12021004352081657</v>
      </c>
      <c r="H15" s="25">
        <f>HLOOKUP(D15,Cuadro2!$B$7:$S$148,142,0)/1000</f>
        <v>13456.363320891298</v>
      </c>
      <c r="I15" s="26">
        <f t="shared" si="1"/>
        <v>2.2119388280331057E-3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19637.581388027364</v>
      </c>
      <c r="G16" s="26">
        <f t="shared" si="0"/>
        <v>7.9309997394383602E-2</v>
      </c>
      <c r="H16" s="25">
        <f>HLOOKUP(D16,Cuadro2!$B$7:$S$148,142,0)/1000</f>
        <v>2395.4637223365908</v>
      </c>
      <c r="I16" s="26">
        <f t="shared" si="1"/>
        <v>8.1978204073457697E-3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36534.068074625851</v>
      </c>
      <c r="G17" s="27">
        <f t="shared" si="0"/>
        <v>0.1475495778503236</v>
      </c>
      <c r="H17" s="25">
        <f>HLOOKUP(D17,Cuadro2!$B$7:$S$148,142,0)/1000</f>
        <v>13194.268465830088</v>
      </c>
      <c r="I17" s="26">
        <f t="shared" si="1"/>
        <v>2.7689347211056156E-3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8360.6527434403433</v>
      </c>
      <c r="G18" s="27">
        <f t="shared" si="0"/>
        <v>3.3766039421833705E-2</v>
      </c>
      <c r="H18" s="25">
        <f>HLOOKUP(D18,Cuadro2!$B$7:$S$148,142,0)/1000</f>
        <v>2679.7142080112708</v>
      </c>
      <c r="I18" s="26">
        <f t="shared" si="1"/>
        <v>3.1199792569093173E-3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50090.339080086414</v>
      </c>
      <c r="G19" s="27">
        <f t="shared" si="0"/>
        <v>0.20229908069776342</v>
      </c>
      <c r="H19" s="25">
        <f>HLOOKUP(D19,Cuadro2!$B$7:$S$148,142,0)/1000</f>
        <v>17324.180681882775</v>
      </c>
      <c r="I19" s="26">
        <f t="shared" si="1"/>
        <v>2.8913539981991602E-3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8984.5094477597358</v>
      </c>
      <c r="G20" s="27">
        <f t="shared" si="0"/>
        <v>3.6285599881769243E-2</v>
      </c>
      <c r="H20" s="25">
        <f>HLOOKUP(D20,Cuadro2!$B$7:$S$148,142,0)/1000</f>
        <v>4526.9912850708561</v>
      </c>
      <c r="I20" s="26">
        <f t="shared" si="1"/>
        <v>1.9846535771758421E-3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15936.114599210519</v>
      </c>
      <c r="G21" s="27">
        <f t="shared" si="0"/>
        <v>6.4360940503118927E-2</v>
      </c>
      <c r="H21" s="25">
        <f>HLOOKUP(D21,Cuadro2!$B$7:$S$148,142,0)/1000</f>
        <v>4445.4286723284758</v>
      </c>
      <c r="I21" s="26">
        <f t="shared" si="1"/>
        <v>3.5848319192271112E-3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10310.761909114201</v>
      </c>
      <c r="G22" s="26">
        <f t="shared" si="0"/>
        <v>4.1641915263787042E-2</v>
      </c>
      <c r="H22" s="25">
        <f>HLOOKUP(D22,Cuadro2!$B$7:$S$148,142,0)/1000</f>
        <v>3487.6487261059483</v>
      </c>
      <c r="I22" s="26">
        <f t="shared" si="1"/>
        <v>2.9563647944058969E-3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7393.1401519268038</v>
      </c>
      <c r="G23" s="26">
        <f t="shared" si="0"/>
        <v>2.9858561225014874E-2</v>
      </c>
      <c r="H23" s="25">
        <f>HLOOKUP(D23,Cuadro2!$B$7:$S$148,142,0)/1000</f>
        <v>4158.9896245771552</v>
      </c>
      <c r="I23" s="26">
        <f t="shared" si="1"/>
        <v>1.7776289001150043E-3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3766.1392235259436</v>
      </c>
      <c r="G24" s="26">
        <f t="shared" si="0"/>
        <v>1.5210248456912075E-2</v>
      </c>
      <c r="H24" s="25">
        <f>HLOOKUP(D24,Cuadro2!$B$7:$S$148,142,0)/1000</f>
        <v>1297.526819558921</v>
      </c>
      <c r="I24" s="26">
        <f t="shared" si="1"/>
        <v>2.9025521220487744E-3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247605.37174621082</v>
      </c>
      <c r="G26" s="32">
        <f>+IF(F26&gt;0,F26/$F$26,0)</f>
        <v>1</v>
      </c>
      <c r="H26" s="31">
        <f>SUM(H9:H24)</f>
        <v>124362.25045693359</v>
      </c>
      <c r="I26" s="32">
        <f>+F26/1000/H26</f>
        <v>1.9910010540695072E-3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0" display="volver"/>
  </hyperlinks>
  <pageMargins left="0.75" right="0.75" top="1" bottom="1" header="0" footer="0"/>
  <pageSetup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Suipacha.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39463.462150626328</v>
      </c>
      <c r="G9" s="26">
        <f t="shared" ref="G9:G24" si="0">+IF(F9&gt;0,F9/$F$26,0)</f>
        <v>0.38843534657667478</v>
      </c>
      <c r="H9" s="25">
        <f>HLOOKUP(D9,Cuadro2!$B$7:$S$148,142,0)/1000</f>
        <v>9542.7400717648925</v>
      </c>
      <c r="I9" s="26">
        <f t="shared" ref="I9:I24" si="1">+F9/1000/H9</f>
        <v>4.1354434736613037E-3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3.69173426608518E-5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12294.982353026953</v>
      </c>
      <c r="G12" s="26">
        <f t="shared" si="0"/>
        <v>0.12101841732039538</v>
      </c>
      <c r="H12" s="25">
        <f>HLOOKUP(D12,Cuadro2!$B$7:$S$148,142,0)/1000</f>
        <v>40083.506242246905</v>
      </c>
      <c r="I12" s="26">
        <f t="shared" si="1"/>
        <v>3.0673420330850151E-4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2010.8376255233077</v>
      </c>
      <c r="G13" s="26">
        <f t="shared" si="0"/>
        <v>1.9792495828123056E-2</v>
      </c>
      <c r="H13" s="25">
        <f>HLOOKUP(D13,Cuadro2!$B$7:$S$148,142,0)/1000</f>
        <v>3022.5825440694484</v>
      </c>
      <c r="I13" s="26">
        <f t="shared" si="1"/>
        <v>6.652713685086066E-4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3855.4517595013945</v>
      </c>
      <c r="G14" s="26">
        <f t="shared" si="0"/>
        <v>3.7948868619166659E-2</v>
      </c>
      <c r="H14" s="25">
        <f>HLOOKUP(D14,Cuadro2!$B$7:$S$148,142,0)/1000</f>
        <v>4471.5448308836894</v>
      </c>
      <c r="I14" s="26">
        <f t="shared" si="1"/>
        <v>8.6221918941142774E-4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4651.8779333489065</v>
      </c>
      <c r="G15" s="26">
        <f t="shared" si="0"/>
        <v>4.5788020584100975E-2</v>
      </c>
      <c r="H15" s="25">
        <f>HLOOKUP(D15,Cuadro2!$B$7:$S$148,142,0)/1000</f>
        <v>13456.363320891298</v>
      </c>
      <c r="I15" s="26">
        <f t="shared" si="1"/>
        <v>3.457009759930281E-4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677.57214640389429</v>
      </c>
      <c r="G16" s="26">
        <f t="shared" si="0"/>
        <v>6.6692823481763613E-3</v>
      </c>
      <c r="H16" s="25">
        <f>HLOOKUP(D16,Cuadro2!$B$7:$S$148,142,0)/1000</f>
        <v>2395.4637223365908</v>
      </c>
      <c r="I16" s="26">
        <f t="shared" si="1"/>
        <v>2.8285635891115677E-4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10795.250899554285</v>
      </c>
      <c r="G17" s="27">
        <f t="shared" si="0"/>
        <v>0.10625669406666534</v>
      </c>
      <c r="H17" s="25">
        <f>HLOOKUP(D17,Cuadro2!$B$7:$S$148,142,0)/1000</f>
        <v>13194.268465830088</v>
      </c>
      <c r="I17" s="26">
        <f t="shared" si="1"/>
        <v>8.181772962640052E-4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2359.7945504297959</v>
      </c>
      <c r="G18" s="27">
        <f t="shared" si="0"/>
        <v>2.3227247790559055E-2</v>
      </c>
      <c r="H18" s="25">
        <f>HLOOKUP(D18,Cuadro2!$B$7:$S$148,142,0)/1000</f>
        <v>2679.7142080112708</v>
      </c>
      <c r="I18" s="26">
        <f t="shared" si="1"/>
        <v>8.8061426228773076E-4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11218.451854069366</v>
      </c>
      <c r="G19" s="27">
        <f t="shared" si="0"/>
        <v>0.1104222234064685</v>
      </c>
      <c r="H19" s="25">
        <f>HLOOKUP(D19,Cuadro2!$B$7:$S$148,142,0)/1000</f>
        <v>17324.180681882775</v>
      </c>
      <c r="I19" s="26">
        <f t="shared" si="1"/>
        <v>6.4756031237894914E-4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1628.7890835048299</v>
      </c>
      <c r="G20" s="27">
        <f t="shared" si="0"/>
        <v>1.6032026022872951E-2</v>
      </c>
      <c r="H20" s="25">
        <f>HLOOKUP(D20,Cuadro2!$B$7:$S$148,142,0)/1000</f>
        <v>4526.9912850708561</v>
      </c>
      <c r="I20" s="26">
        <f t="shared" si="1"/>
        <v>3.5979505612839641E-4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2964.9464865700093</v>
      </c>
      <c r="G21" s="27">
        <f t="shared" si="0"/>
        <v>2.9183704452900801E-2</v>
      </c>
      <c r="H21" s="25">
        <f>HLOOKUP(D21,Cuadro2!$B$7:$S$148,142,0)/1000</f>
        <v>4445.4286723284758</v>
      </c>
      <c r="I21" s="26">
        <f t="shared" si="1"/>
        <v>6.6696525917195673E-4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6736.914083591887</v>
      </c>
      <c r="G22" s="26">
        <f t="shared" si="0"/>
        <v>6.6310845889018477E-2</v>
      </c>
      <c r="H22" s="25">
        <f>HLOOKUP(D22,Cuadro2!$B$7:$S$148,142,0)/1000</f>
        <v>3487.6487261059483</v>
      </c>
      <c r="I22" s="26">
        <f t="shared" si="1"/>
        <v>1.9316492607653836E-3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1785.6658023158168</v>
      </c>
      <c r="G23" s="26">
        <f t="shared" si="0"/>
        <v>1.7576149607584593E-2</v>
      </c>
      <c r="H23" s="25">
        <f>HLOOKUP(D23,Cuadro2!$B$7:$S$148,142,0)/1000</f>
        <v>4158.9896245771552</v>
      </c>
      <c r="I23" s="26">
        <f t="shared" si="1"/>
        <v>4.2935086727882027E-4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1148.2131779042511</v>
      </c>
      <c r="G24" s="26">
        <f t="shared" si="0"/>
        <v>1.1301760144632021E-2</v>
      </c>
      <c r="H24" s="25">
        <f>HLOOKUP(D24,Cuadro2!$B$7:$S$148,142,0)/1000</f>
        <v>1297.526819558921</v>
      </c>
      <c r="I24" s="26">
        <f t="shared" si="1"/>
        <v>8.8492442745389459E-4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101595.96055925997</v>
      </c>
      <c r="G26" s="32">
        <f>+IF(F26&gt;0,F26/$F$26,0)</f>
        <v>1</v>
      </c>
      <c r="H26" s="31">
        <f>SUM(H9:H24)</f>
        <v>124362.25045693359</v>
      </c>
      <c r="I26" s="32">
        <f>+F26/1000/H26</f>
        <v>8.1693568736473173E-4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1" display="volver"/>
  </hyperlinks>
  <pageMargins left="0.75" right="0.75" top="1" bottom="1" header="0" footer="0"/>
  <pageSetup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Tandil.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193583.25864195812</v>
      </c>
      <c r="G9" s="26">
        <f t="shared" ref="G9:G24" si="0">+IF(F9&gt;0,F9/$F$26,0)</f>
        <v>0.15250763620500393</v>
      </c>
      <c r="H9" s="25">
        <f>HLOOKUP(D9,Cuadro2!$B$7:$S$148,142,0)/1000</f>
        <v>9542.7400717648925</v>
      </c>
      <c r="I9" s="26">
        <f t="shared" ref="I9:I24" si="1">+F9/1000/H9</f>
        <v>2.0285919681992934E-2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26.254570222472097</v>
      </c>
      <c r="G10" s="26">
        <f t="shared" si="0"/>
        <v>2.0683722715987247E-5</v>
      </c>
      <c r="H10" s="25">
        <f>HLOOKUP(D10,Cuadro2!$B$7:$S$148,142,0)/1000</f>
        <v>196.14692543331509</v>
      </c>
      <c r="I10" s="26">
        <f t="shared" si="1"/>
        <v>1.3385155114958953E-4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4305.7404489656146</v>
      </c>
      <c r="G11" s="26">
        <f t="shared" si="0"/>
        <v>3.3921233819012232E-3</v>
      </c>
      <c r="H11" s="25">
        <f>HLOOKUP(D11,Cuadro2!$B$7:$S$148,142,0)/1000</f>
        <v>79.154315941984848</v>
      </c>
      <c r="I11" s="26">
        <f t="shared" si="1"/>
        <v>5.4396786804669667E-2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239931.99553286284</v>
      </c>
      <c r="G12" s="26">
        <f t="shared" si="0"/>
        <v>0.18902182836142975</v>
      </c>
      <c r="H12" s="25">
        <f>HLOOKUP(D12,Cuadro2!$B$7:$S$148,142,0)/1000</f>
        <v>40083.506242246905</v>
      </c>
      <c r="I12" s="26">
        <f t="shared" si="1"/>
        <v>5.9858035892075018E-3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28764.321056976099</v>
      </c>
      <c r="G13" s="26">
        <f t="shared" si="0"/>
        <v>2.2660940012146455E-2</v>
      </c>
      <c r="H13" s="25">
        <f>HLOOKUP(D13,Cuadro2!$B$7:$S$148,142,0)/1000</f>
        <v>3022.5825440694484</v>
      </c>
      <c r="I13" s="26">
        <f t="shared" si="1"/>
        <v>9.5164716389347336E-3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61618.469053659588</v>
      </c>
      <c r="G14" s="26">
        <f t="shared" si="0"/>
        <v>4.8543903681906496E-2</v>
      </c>
      <c r="H14" s="25">
        <f>HLOOKUP(D14,Cuadro2!$B$7:$S$148,142,0)/1000</f>
        <v>4471.5448308836894</v>
      </c>
      <c r="I14" s="26">
        <f t="shared" si="1"/>
        <v>1.378012999625506E-2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137047.21441554444</v>
      </c>
      <c r="G15" s="26">
        <f t="shared" si="0"/>
        <v>0.10796773887173783</v>
      </c>
      <c r="H15" s="25">
        <f>HLOOKUP(D15,Cuadro2!$B$7:$S$148,142,0)/1000</f>
        <v>13456.363320891298</v>
      </c>
      <c r="I15" s="26">
        <f t="shared" si="1"/>
        <v>1.0184565558123393E-2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26306.659710095708</v>
      </c>
      <c r="G16" s="26">
        <f t="shared" si="0"/>
        <v>2.0724759552975817E-2</v>
      </c>
      <c r="H16" s="25">
        <f>HLOOKUP(D16,Cuadro2!$B$7:$S$148,142,0)/1000</f>
        <v>2395.4637223365908</v>
      </c>
      <c r="I16" s="26">
        <f t="shared" si="1"/>
        <v>1.0981865208309472E-2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179421.42730532092</v>
      </c>
      <c r="G17" s="27">
        <f t="shared" si="0"/>
        <v>0.14135074466058001</v>
      </c>
      <c r="H17" s="25">
        <f>HLOOKUP(D17,Cuadro2!$B$7:$S$148,142,0)/1000</f>
        <v>13194.268465830088</v>
      </c>
      <c r="I17" s="26">
        <f t="shared" si="1"/>
        <v>1.359843690993391E-2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46126.235650061317</v>
      </c>
      <c r="G18" s="27">
        <f t="shared" si="0"/>
        <v>3.633890252378013E-2</v>
      </c>
      <c r="H18" s="25">
        <f>HLOOKUP(D18,Cuadro2!$B$7:$S$148,142,0)/1000</f>
        <v>2679.7142080112708</v>
      </c>
      <c r="I18" s="26">
        <f t="shared" si="1"/>
        <v>1.7213117545207757E-2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157074.26196708644</v>
      </c>
      <c r="G19" s="27">
        <f t="shared" si="0"/>
        <v>0.12374533092012834</v>
      </c>
      <c r="H19" s="25">
        <f>HLOOKUP(D19,Cuadro2!$B$7:$S$148,142,0)/1000</f>
        <v>17324.180681882775</v>
      </c>
      <c r="I19" s="26">
        <f t="shared" si="1"/>
        <v>9.0667642442306701E-3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71113.253033704183</v>
      </c>
      <c r="G20" s="27">
        <f t="shared" si="0"/>
        <v>5.6024029139201015E-2</v>
      </c>
      <c r="H20" s="25">
        <f>HLOOKUP(D20,Cuadro2!$B$7:$S$148,142,0)/1000</f>
        <v>4526.9912850708561</v>
      </c>
      <c r="I20" s="26">
        <f t="shared" si="1"/>
        <v>1.570872320170396E-2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39490.192295923494</v>
      </c>
      <c r="G21" s="27">
        <f t="shared" si="0"/>
        <v>3.1110933469052537E-2</v>
      </c>
      <c r="H21" s="25">
        <f>HLOOKUP(D21,Cuadro2!$B$7:$S$148,142,0)/1000</f>
        <v>4445.4286723284758</v>
      </c>
      <c r="I21" s="26">
        <f t="shared" si="1"/>
        <v>8.8833260427140948E-3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40493.814824466281</v>
      </c>
      <c r="G22" s="26">
        <f t="shared" si="0"/>
        <v>3.1901601528593997E-2</v>
      </c>
      <c r="H22" s="25">
        <f>HLOOKUP(D22,Cuadro2!$B$7:$S$148,142,0)/1000</f>
        <v>3487.6487261059483</v>
      </c>
      <c r="I22" s="26">
        <f t="shared" si="1"/>
        <v>1.1610634557706358E-2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32710.376875534967</v>
      </c>
      <c r="G23" s="26">
        <f t="shared" si="0"/>
        <v>2.5769698741817809E-2</v>
      </c>
      <c r="H23" s="25">
        <f>HLOOKUP(D23,Cuadro2!$B$7:$S$148,142,0)/1000</f>
        <v>4158.9896245771552</v>
      </c>
      <c r="I23" s="26">
        <f t="shared" si="1"/>
        <v>7.8649816008763505E-3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11321.381934135916</v>
      </c>
      <c r="G24" s="26">
        <f t="shared" si="0"/>
        <v>8.9191452270288071E-3</v>
      </c>
      <c r="H24" s="25">
        <f>HLOOKUP(D24,Cuadro2!$B$7:$S$148,142,0)/1000</f>
        <v>1297.526819558921</v>
      </c>
      <c r="I24" s="26">
        <f t="shared" si="1"/>
        <v>8.7253548546954007E-3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1269334.8573165182</v>
      </c>
      <c r="G26" s="32">
        <f>+IF(F26&gt;0,F26/$F$26,0)</f>
        <v>1</v>
      </c>
      <c r="H26" s="31">
        <f>SUM(H9:H24)</f>
        <v>124362.25045693359</v>
      </c>
      <c r="I26" s="32">
        <f>+F26/1000/H26</f>
        <v>1.020675367848933E-2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2" display="volver"/>
  </hyperlinks>
  <pageMargins left="0.75" right="0.75" top="1" bottom="1" header="0" footer="0"/>
  <pageSetup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Tapalqué.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36261.917191702858</v>
      </c>
      <c r="G9" s="26">
        <f t="shared" ref="G9:G24" si="0">+IF(F9&gt;0,F9/$F$26,0)</f>
        <v>0.4534145276608027</v>
      </c>
      <c r="H9" s="25">
        <f>HLOOKUP(D9,Cuadro2!$B$7:$S$148,142,0)/1000</f>
        <v>9542.7400717648925</v>
      </c>
      <c r="I9" s="26">
        <f t="shared" ref="I9:I24" si="1">+F9/1000/H9</f>
        <v>3.7999481196176348E-3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1588.5037635061285</v>
      </c>
      <c r="G12" s="26">
        <f t="shared" si="0"/>
        <v>1.9862454591406443E-2</v>
      </c>
      <c r="H12" s="25">
        <f>HLOOKUP(D12,Cuadro2!$B$7:$S$148,142,0)/1000</f>
        <v>40083.506242246905</v>
      </c>
      <c r="I12" s="26">
        <f t="shared" si="1"/>
        <v>3.9629860569230585E-5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910.97015963993408</v>
      </c>
      <c r="G13" s="26">
        <f t="shared" si="0"/>
        <v>1.1390658206586404E-2</v>
      </c>
      <c r="H13" s="25">
        <f>HLOOKUP(D13,Cuadro2!$B$7:$S$148,142,0)/1000</f>
        <v>3022.5825440694484</v>
      </c>
      <c r="I13" s="26">
        <f t="shared" si="1"/>
        <v>3.0138801715352034E-4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2417.8507489144099</v>
      </c>
      <c r="G14" s="26">
        <f t="shared" si="0"/>
        <v>3.0232506722622725E-2</v>
      </c>
      <c r="H14" s="25">
        <f>HLOOKUP(D14,Cuadro2!$B$7:$S$148,142,0)/1000</f>
        <v>4471.5448308836894</v>
      </c>
      <c r="I14" s="26">
        <f t="shared" si="1"/>
        <v>5.4071933534357121E-4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5825.2439002174633</v>
      </c>
      <c r="G15" s="26">
        <f t="shared" si="0"/>
        <v>7.2838129257281017E-2</v>
      </c>
      <c r="H15" s="25">
        <f>HLOOKUP(D15,Cuadro2!$B$7:$S$148,142,0)/1000</f>
        <v>13456.363320891298</v>
      </c>
      <c r="I15" s="26">
        <f t="shared" si="1"/>
        <v>4.3289882721683391E-4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647.23712006599783</v>
      </c>
      <c r="G16" s="26">
        <f t="shared" si="0"/>
        <v>8.0929728984768402E-3</v>
      </c>
      <c r="H16" s="25">
        <f>HLOOKUP(D16,Cuadro2!$B$7:$S$148,142,0)/1000</f>
        <v>2395.4637223365908</v>
      </c>
      <c r="I16" s="26">
        <f t="shared" si="1"/>
        <v>2.7019282906721201E-4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4605.198280936459</v>
      </c>
      <c r="G17" s="27">
        <f t="shared" si="0"/>
        <v>5.758282973005404E-2</v>
      </c>
      <c r="H17" s="25">
        <f>HLOOKUP(D17,Cuadro2!$B$7:$S$148,142,0)/1000</f>
        <v>13194.268465830088</v>
      </c>
      <c r="I17" s="26">
        <f t="shared" si="1"/>
        <v>3.4903020905348336E-4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3104.4336107931963</v>
      </c>
      <c r="G18" s="27">
        <f t="shared" si="0"/>
        <v>3.8817453910412414E-2</v>
      </c>
      <c r="H18" s="25">
        <f>HLOOKUP(D18,Cuadro2!$B$7:$S$148,142,0)/1000</f>
        <v>2679.7142080112708</v>
      </c>
      <c r="I18" s="26">
        <f t="shared" si="1"/>
        <v>1.1584942907389843E-3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11640.593638265525</v>
      </c>
      <c r="G19" s="27">
        <f t="shared" si="0"/>
        <v>0.14555254313451407</v>
      </c>
      <c r="H19" s="25">
        <f>HLOOKUP(D19,Cuadro2!$B$7:$S$148,142,0)/1000</f>
        <v>17324.180681882775</v>
      </c>
      <c r="I19" s="26">
        <f t="shared" si="1"/>
        <v>6.7192751288024761E-4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2503.0731454649313</v>
      </c>
      <c r="G20" s="27">
        <f t="shared" si="0"/>
        <v>3.1298117028713157E-2</v>
      </c>
      <c r="H20" s="25">
        <f>HLOOKUP(D20,Cuadro2!$B$7:$S$148,142,0)/1000</f>
        <v>4526.9912850708561</v>
      </c>
      <c r="I20" s="26">
        <f t="shared" si="1"/>
        <v>5.5292201549395146E-4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2614.9285485239448</v>
      </c>
      <c r="G21" s="27">
        <f t="shared" si="0"/>
        <v>3.2696743154193249E-2</v>
      </c>
      <c r="H21" s="25">
        <f>HLOOKUP(D21,Cuadro2!$B$7:$S$148,142,0)/1000</f>
        <v>4445.4286723284758</v>
      </c>
      <c r="I21" s="26">
        <f t="shared" si="1"/>
        <v>5.8822865943190773E-4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4545.9017678278906</v>
      </c>
      <c r="G22" s="26">
        <f t="shared" si="0"/>
        <v>5.6841393463986846E-2</v>
      </c>
      <c r="H22" s="25">
        <f>HLOOKUP(D22,Cuadro2!$B$7:$S$148,142,0)/1000</f>
        <v>3487.6487261059483</v>
      </c>
      <c r="I22" s="26">
        <f t="shared" si="1"/>
        <v>1.3034287925273683E-3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2101.4271091896771</v>
      </c>
      <c r="G23" s="26">
        <f t="shared" si="0"/>
        <v>2.6275984667045102E-2</v>
      </c>
      <c r="H23" s="25">
        <f>HLOOKUP(D23,Cuadro2!$B$7:$S$148,142,0)/1000</f>
        <v>4158.9896245771552</v>
      </c>
      <c r="I23" s="26">
        <f t="shared" si="1"/>
        <v>5.0527346756805847E-4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1207.9202631552723</v>
      </c>
      <c r="G24" s="26">
        <f t="shared" si="0"/>
        <v>1.5103685573905004E-2</v>
      </c>
      <c r="H24" s="25">
        <f>HLOOKUP(D24,Cuadro2!$B$7:$S$148,142,0)/1000</f>
        <v>1297.526819558921</v>
      </c>
      <c r="I24" s="26">
        <f t="shared" si="1"/>
        <v>9.3094049768149736E-4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79975.199248203688</v>
      </c>
      <c r="G26" s="32">
        <f>+IF(F26&gt;0,F26/$F$26,0)</f>
        <v>1</v>
      </c>
      <c r="H26" s="31">
        <f>SUM(H9:H24)</f>
        <v>124362.25045693359</v>
      </c>
      <c r="I26" s="32">
        <f>+F26/1000/H26</f>
        <v>6.4308259905524108E-4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3" display="volver"/>
  </hyperlinks>
  <pageMargins left="0.75" right="0.75" top="1" bottom="1" header="0" footer="0"/>
  <pageSetup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Tigre.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798.32031014940992</v>
      </c>
      <c r="G9" s="26">
        <f t="shared" ref="G9:G24" si="0">+IF(F9&gt;0,F9/$F$26,0)</f>
        <v>3.1824472341579989E-4</v>
      </c>
      <c r="H9" s="25">
        <f>HLOOKUP(D9,Cuadro2!$B$7:$S$148,142,0)/1000</f>
        <v>9542.7400717648925</v>
      </c>
      <c r="I9" s="26">
        <f t="shared" ref="I9:I24" si="1">+F9/1000/H9</f>
        <v>8.3657346228205897E-5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105.01828088988839</v>
      </c>
      <c r="G10" s="26">
        <f t="shared" si="0"/>
        <v>4.1864792027087847E-5</v>
      </c>
      <c r="H10" s="25">
        <f>HLOOKUP(D10,Cuadro2!$B$7:$S$148,142,0)/1000</f>
        <v>196.14692543331509</v>
      </c>
      <c r="I10" s="26">
        <f t="shared" si="1"/>
        <v>5.354062045983581E-4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376.94057490123873</v>
      </c>
      <c r="G11" s="26">
        <f t="shared" si="0"/>
        <v>1.5026468383497131E-4</v>
      </c>
      <c r="H11" s="25">
        <f>HLOOKUP(D11,Cuadro2!$B$7:$S$148,142,0)/1000</f>
        <v>79.154315941984848</v>
      </c>
      <c r="I11" s="26">
        <f t="shared" si="1"/>
        <v>4.7620975611426235E-3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1031862.341120849</v>
      </c>
      <c r="G12" s="26">
        <f t="shared" si="0"/>
        <v>0.41134459586995276</v>
      </c>
      <c r="H12" s="25">
        <f>HLOOKUP(D12,Cuadro2!$B$7:$S$148,142,0)/1000</f>
        <v>40083.506242246905</v>
      </c>
      <c r="I12" s="26">
        <f t="shared" si="1"/>
        <v>2.5742816381499452E-2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79349.16686419434</v>
      </c>
      <c r="G13" s="26">
        <f t="shared" si="0"/>
        <v>3.1631981976311674E-2</v>
      </c>
      <c r="H13" s="25">
        <f>HLOOKUP(D13,Cuadro2!$B$7:$S$148,142,0)/1000</f>
        <v>3022.5825440694484</v>
      </c>
      <c r="I13" s="26">
        <f t="shared" si="1"/>
        <v>2.6252109150793526E-2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176399.08804394284</v>
      </c>
      <c r="G14" s="26">
        <f t="shared" si="0"/>
        <v>7.0320243981813996E-2</v>
      </c>
      <c r="H14" s="25">
        <f>HLOOKUP(D14,Cuadro2!$B$7:$S$148,142,0)/1000</f>
        <v>4471.5448308836894</v>
      </c>
      <c r="I14" s="26">
        <f t="shared" si="1"/>
        <v>3.9449249580503915E-2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225061.35863366729</v>
      </c>
      <c r="G15" s="26">
        <f t="shared" si="0"/>
        <v>8.9719112641078458E-2</v>
      </c>
      <c r="H15" s="25">
        <f>HLOOKUP(D15,Cuadro2!$B$7:$S$148,142,0)/1000</f>
        <v>13456.363320891298</v>
      </c>
      <c r="I15" s="26">
        <f t="shared" si="1"/>
        <v>1.6725273632011303E-2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56310.7780863546</v>
      </c>
      <c r="G16" s="26">
        <f t="shared" si="0"/>
        <v>2.2447891866945572E-2</v>
      </c>
      <c r="H16" s="25">
        <f>HLOOKUP(D16,Cuadro2!$B$7:$S$148,142,0)/1000</f>
        <v>2395.4637223365908</v>
      </c>
      <c r="I16" s="26">
        <f t="shared" si="1"/>
        <v>2.3507255635425682E-2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269667.50385335844</v>
      </c>
      <c r="G17" s="27">
        <f t="shared" si="0"/>
        <v>0.10750103572083679</v>
      </c>
      <c r="H17" s="25">
        <f>HLOOKUP(D17,Cuadro2!$B$7:$S$148,142,0)/1000</f>
        <v>13194.268465830088</v>
      </c>
      <c r="I17" s="26">
        <f t="shared" si="1"/>
        <v>2.0438230778139083E-2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36890.058255153876</v>
      </c>
      <c r="G18" s="27">
        <f t="shared" si="0"/>
        <v>1.4705959797023046E-2</v>
      </c>
      <c r="H18" s="25">
        <f>HLOOKUP(D18,Cuadro2!$B$7:$S$148,142,0)/1000</f>
        <v>2679.7142080112708</v>
      </c>
      <c r="I18" s="26">
        <f t="shared" si="1"/>
        <v>1.3766415144147609E-2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334798.77859322511</v>
      </c>
      <c r="G19" s="27">
        <f t="shared" si="0"/>
        <v>0.13346515595150965</v>
      </c>
      <c r="H19" s="25">
        <f>HLOOKUP(D19,Cuadro2!$B$7:$S$148,142,0)/1000</f>
        <v>17324.180681882775</v>
      </c>
      <c r="I19" s="26">
        <f t="shared" si="1"/>
        <v>1.9325518749833282E-2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43665.429420028137</v>
      </c>
      <c r="G20" s="27">
        <f t="shared" si="0"/>
        <v>1.7406913405482845E-2</v>
      </c>
      <c r="H20" s="25">
        <f>HLOOKUP(D20,Cuadro2!$B$7:$S$148,142,0)/1000</f>
        <v>4526.9912850708561</v>
      </c>
      <c r="I20" s="26">
        <f t="shared" si="1"/>
        <v>9.6455739961391809E-3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92217.09073728534</v>
      </c>
      <c r="G21" s="27">
        <f t="shared" si="0"/>
        <v>3.6761688463625E-2</v>
      </c>
      <c r="H21" s="25">
        <f>HLOOKUP(D21,Cuadro2!$B$7:$S$148,142,0)/1000</f>
        <v>4445.4286723284758</v>
      </c>
      <c r="I21" s="26">
        <f t="shared" si="1"/>
        <v>2.0744251574951682E-2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31438.589162151598</v>
      </c>
      <c r="G22" s="26">
        <f t="shared" si="0"/>
        <v>1.2532770349559789E-2</v>
      </c>
      <c r="H22" s="25">
        <f>HLOOKUP(D22,Cuadro2!$B$7:$S$148,142,0)/1000</f>
        <v>3487.6487261059483</v>
      </c>
      <c r="I22" s="26">
        <f t="shared" si="1"/>
        <v>9.0142648044872365E-3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90696.383749971719</v>
      </c>
      <c r="G23" s="26">
        <f t="shared" si="0"/>
        <v>3.615546942043979E-2</v>
      </c>
      <c r="H23" s="25">
        <f>HLOOKUP(D23,Cuadro2!$B$7:$S$148,142,0)/1000</f>
        <v>4158.9896245771552</v>
      </c>
      <c r="I23" s="26">
        <f t="shared" si="1"/>
        <v>2.1807311856228261E-2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38873.905351126326</v>
      </c>
      <c r="G24" s="26">
        <f t="shared" si="0"/>
        <v>1.5496806356142694E-2</v>
      </c>
      <c r="H24" s="25">
        <f>HLOOKUP(D24,Cuadro2!$B$7:$S$148,142,0)/1000</f>
        <v>1297.526819558921</v>
      </c>
      <c r="I24" s="26">
        <f t="shared" si="1"/>
        <v>2.9960001415879057E-2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2508510.7510372493</v>
      </c>
      <c r="G26" s="32">
        <f>+IF(F26&gt;0,F26/$F$26,0)</f>
        <v>1</v>
      </c>
      <c r="H26" s="31">
        <f>SUM(H9:H24)</f>
        <v>124362.25045693359</v>
      </c>
      <c r="I26" s="32">
        <f>+F26/1000/H26</f>
        <v>2.0170998368238297E-2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4" display="volver"/>
  </hyperlinks>
  <pageMargins left="0.75" right="0.75" top="1" bottom="1" header="0" footer="0"/>
  <pageSetup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Tordillo.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12017.725187357999</v>
      </c>
      <c r="G9" s="26">
        <f t="shared" ref="G9:G24" si="0">+IF(F9&gt;0,F9/$F$26,0)</f>
        <v>0.49449106886797978</v>
      </c>
      <c r="H9" s="25">
        <f>HLOOKUP(D9,Cuadro2!$B$7:$S$148,142,0)/1000</f>
        <v>9542.7400717648925</v>
      </c>
      <c r="I9" s="26">
        <f t="shared" ref="I9:I24" si="1">+F9/1000/H9</f>
        <v>1.259357909466287E-3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1014.686529692764</v>
      </c>
      <c r="G12" s="26">
        <f t="shared" si="0"/>
        <v>4.1751115024791348E-2</v>
      </c>
      <c r="H12" s="25">
        <f>HLOOKUP(D12,Cuadro2!$B$7:$S$148,142,0)/1000</f>
        <v>40083.506242246905</v>
      </c>
      <c r="I12" s="26">
        <f t="shared" si="1"/>
        <v>2.5314315657927963E-5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165.62614929558413</v>
      </c>
      <c r="G13" s="26">
        <f t="shared" si="0"/>
        <v>6.8149878883747546E-3</v>
      </c>
      <c r="H13" s="25">
        <f>HLOOKUP(D13,Cuadro2!$B$7:$S$148,142,0)/1000</f>
        <v>3022.5825440694484</v>
      </c>
      <c r="I13" s="26">
        <f t="shared" si="1"/>
        <v>5.4796236953249152E-5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596.59269357604455</v>
      </c>
      <c r="G14" s="26">
        <f t="shared" si="0"/>
        <v>2.4547886902554553E-2</v>
      </c>
      <c r="H14" s="25">
        <f>HLOOKUP(D14,Cuadro2!$B$7:$S$148,142,0)/1000</f>
        <v>4471.5448308836894</v>
      </c>
      <c r="I14" s="26">
        <f t="shared" si="1"/>
        <v>1.3341981711902974E-4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278.65770763736964</v>
      </c>
      <c r="G15" s="26">
        <f t="shared" si="0"/>
        <v>1.146587607468804E-2</v>
      </c>
      <c r="H15" s="25">
        <f>HLOOKUP(D15,Cuadro2!$B$7:$S$148,142,0)/1000</f>
        <v>13456.363320891298</v>
      </c>
      <c r="I15" s="26">
        <f t="shared" si="1"/>
        <v>2.070824791158451E-5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227.739274664221</v>
      </c>
      <c r="G16" s="26">
        <f t="shared" si="0"/>
        <v>9.370744928532234E-3</v>
      </c>
      <c r="H16" s="25">
        <f>HLOOKUP(D16,Cuadro2!$B$7:$S$148,142,0)/1000</f>
        <v>2395.4637223365908</v>
      </c>
      <c r="I16" s="26">
        <f t="shared" si="1"/>
        <v>9.5071059745408638E-5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1068.6633091598387</v>
      </c>
      <c r="G17" s="27">
        <f t="shared" si="0"/>
        <v>4.3972087376597371E-2</v>
      </c>
      <c r="H17" s="25">
        <f>HLOOKUP(D17,Cuadro2!$B$7:$S$148,142,0)/1000</f>
        <v>13194.268465830088</v>
      </c>
      <c r="I17" s="26">
        <f t="shared" si="1"/>
        <v>8.0994509997080473E-5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2895.139536095619</v>
      </c>
      <c r="G18" s="27">
        <f t="shared" si="0"/>
        <v>0.11912575977622268</v>
      </c>
      <c r="H18" s="25">
        <f>HLOOKUP(D18,Cuadro2!$B$7:$S$148,142,0)/1000</f>
        <v>2679.7142080112708</v>
      </c>
      <c r="I18" s="26">
        <f t="shared" si="1"/>
        <v>1.0803911579228534E-3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2153.7597825837133</v>
      </c>
      <c r="G19" s="27">
        <f t="shared" si="0"/>
        <v>8.8620347059943316E-2</v>
      </c>
      <c r="H19" s="25">
        <f>HLOOKUP(D19,Cuadro2!$B$7:$S$148,142,0)/1000</f>
        <v>17324.180681882775</v>
      </c>
      <c r="I19" s="26">
        <f t="shared" si="1"/>
        <v>1.2432101824221131E-4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1665.6244869555733</v>
      </c>
      <c r="G20" s="27">
        <f t="shared" si="0"/>
        <v>6.8535136229755295E-2</v>
      </c>
      <c r="H20" s="25">
        <f>HLOOKUP(D20,Cuadro2!$B$7:$S$148,142,0)/1000</f>
        <v>4526.9912850708561</v>
      </c>
      <c r="I20" s="26">
        <f t="shared" si="1"/>
        <v>3.679318960583117E-4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788.76562728121542</v>
      </c>
      <c r="G21" s="27">
        <f t="shared" si="0"/>
        <v>3.2455190315960072E-2</v>
      </c>
      <c r="H21" s="25">
        <f>HLOOKUP(D21,Cuadro2!$B$7:$S$148,142,0)/1000</f>
        <v>4445.4286723284758</v>
      </c>
      <c r="I21" s="26">
        <f t="shared" si="1"/>
        <v>1.774329733802853E-4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901.01419829108022</v>
      </c>
      <c r="G22" s="26">
        <f t="shared" si="0"/>
        <v>3.7073861070385426E-2</v>
      </c>
      <c r="H22" s="25">
        <f>HLOOKUP(D22,Cuadro2!$B$7:$S$148,142,0)/1000</f>
        <v>3487.6487261059483</v>
      </c>
      <c r="I22" s="26">
        <f t="shared" si="1"/>
        <v>2.5834430845823349E-4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418.99695652325039</v>
      </c>
      <c r="G23" s="26">
        <f t="shared" si="0"/>
        <v>1.7240388647059891E-2</v>
      </c>
      <c r="H23" s="25">
        <f>HLOOKUP(D23,Cuadro2!$B$7:$S$148,142,0)/1000</f>
        <v>4158.9896245771552</v>
      </c>
      <c r="I23" s="26">
        <f t="shared" si="1"/>
        <v>1.0074489103007796E-4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110.2284650788081</v>
      </c>
      <c r="G24" s="26">
        <f t="shared" si="0"/>
        <v>4.5355498371551237E-3</v>
      </c>
      <c r="H24" s="25">
        <f>HLOOKUP(D24,Cuadro2!$B$7:$S$148,142,0)/1000</f>
        <v>1297.526819558921</v>
      </c>
      <c r="I24" s="26">
        <f t="shared" si="1"/>
        <v>8.495274503557388E-5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24303.219904193083</v>
      </c>
      <c r="G26" s="32">
        <f>+IF(F26&gt;0,F26/$F$26,0)</f>
        <v>1</v>
      </c>
      <c r="H26" s="31">
        <f>SUM(H9:H24)</f>
        <v>124362.25045693359</v>
      </c>
      <c r="I26" s="32">
        <f>+F26/1000/H26</f>
        <v>1.954228056737301E-4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5" display="volver"/>
  </hyperlinks>
  <pageMargins left="0.75" right="0.75" top="1" bottom="1" header="0" footer="0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Bahía Blanca.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33749.466950871465</v>
      </c>
      <c r="G9" s="26">
        <f t="shared" ref="G9:G24" si="0">+IF(F9&gt;0,F9/$F$26,0)</f>
        <v>1.1603266418227726E-2</v>
      </c>
      <c r="H9" s="25">
        <f>HLOOKUP(D9,Cuadro2!$B$7:$S$148,142,0)/1000</f>
        <v>9542.7400717648925</v>
      </c>
      <c r="I9" s="26">
        <f>+F9/1000/H9</f>
        <v>3.5366641758093737E-3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1883.6760528222019</v>
      </c>
      <c r="G10" s="26">
        <f t="shared" si="0"/>
        <v>6.4761897182993096E-4</v>
      </c>
      <c r="H10" s="25">
        <f>HLOOKUP(D10,Cuadro2!$B$7:$S$148,142,0)/1000</f>
        <v>196.14692543331509</v>
      </c>
      <c r="I10" s="26">
        <f t="shared" ref="I10:I24" si="1">+F10/1000/H10</f>
        <v>9.603393214861292E-3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16.022770628012694</v>
      </c>
      <c r="G11" s="26">
        <f t="shared" si="0"/>
        <v>5.508723341486275E-6</v>
      </c>
      <c r="H11" s="25">
        <f>HLOOKUP(D11,Cuadro2!$B$7:$S$148,142,0)/1000</f>
        <v>79.154315941984848</v>
      </c>
      <c r="I11" s="26">
        <f t="shared" si="1"/>
        <v>2.0242447221395203E-4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932302.61326704558</v>
      </c>
      <c r="G12" s="26">
        <f t="shared" si="0"/>
        <v>0.32053115445925967</v>
      </c>
      <c r="H12" s="25">
        <f>HLOOKUP(D12,Cuadro2!$B$7:$S$148,142,0)/1000</f>
        <v>40083.506242246905</v>
      </c>
      <c r="I12" s="26">
        <f t="shared" si="1"/>
        <v>2.3259008521675291E-2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86920.825391654929</v>
      </c>
      <c r="G13" s="26">
        <f t="shared" si="0"/>
        <v>2.9883894041342268E-2</v>
      </c>
      <c r="H13" s="25">
        <f>HLOOKUP(D13,Cuadro2!$B$7:$S$148,142,0)/1000</f>
        <v>3022.5825440694484</v>
      </c>
      <c r="I13" s="26">
        <f t="shared" si="1"/>
        <v>2.875713868003394E-2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175179.47214862367</v>
      </c>
      <c r="G14" s="26">
        <f t="shared" si="0"/>
        <v>6.0227738983370756E-2</v>
      </c>
      <c r="H14" s="25">
        <f>HLOOKUP(D14,Cuadro2!$B$7:$S$148,142,0)/1000</f>
        <v>4471.5448308836894</v>
      </c>
      <c r="I14" s="26">
        <f t="shared" si="1"/>
        <v>3.9176499123682901E-2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341416.29348823533</v>
      </c>
      <c r="G15" s="26">
        <f t="shared" si="0"/>
        <v>0.11738094170893355</v>
      </c>
      <c r="H15" s="25">
        <f>HLOOKUP(D15,Cuadro2!$B$7:$S$148,142,0)/1000</f>
        <v>13456.363320891298</v>
      </c>
      <c r="I15" s="26">
        <f t="shared" si="1"/>
        <v>2.5372107258591858E-2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41399.513338414567</v>
      </c>
      <c r="G16" s="26">
        <f t="shared" si="0"/>
        <v>1.4233397628171805E-2</v>
      </c>
      <c r="H16" s="25">
        <f>HLOOKUP(D16,Cuadro2!$B$7:$S$148,142,0)/1000</f>
        <v>2395.4637223365908</v>
      </c>
      <c r="I16" s="26">
        <f t="shared" si="1"/>
        <v>1.7282463079020257E-2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330755.18838497222</v>
      </c>
      <c r="G17" s="27">
        <f t="shared" si="0"/>
        <v>0.11371559069743573</v>
      </c>
      <c r="H17" s="25">
        <f>HLOOKUP(D17,Cuadro2!$B$7:$S$148,142,0)/1000</f>
        <v>13194.268465830088</v>
      </c>
      <c r="I17" s="26">
        <f t="shared" si="1"/>
        <v>2.5068095987401413E-2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88157.358801303839</v>
      </c>
      <c r="G18" s="27">
        <f t="shared" si="0"/>
        <v>3.0309021543595317E-2</v>
      </c>
      <c r="H18" s="25">
        <f>HLOOKUP(D18,Cuadro2!$B$7:$S$148,142,0)/1000</f>
        <v>2679.7142080112708</v>
      </c>
      <c r="I18" s="26">
        <f t="shared" si="1"/>
        <v>3.2898045074265268E-2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402889.62940361671</v>
      </c>
      <c r="G19" s="27">
        <f t="shared" si="0"/>
        <v>0.13851583830690659</v>
      </c>
      <c r="H19" s="25">
        <f>HLOOKUP(D19,Cuadro2!$B$7:$S$148,142,0)/1000</f>
        <v>17324.180681882775</v>
      </c>
      <c r="I19" s="26">
        <f t="shared" si="1"/>
        <v>2.3255912461415812E-2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158668.36051289176</v>
      </c>
      <c r="G20" s="27">
        <f t="shared" si="0"/>
        <v>5.4551121114135043E-2</v>
      </c>
      <c r="H20" s="25">
        <f>HLOOKUP(D20,Cuadro2!$B$7:$S$148,142,0)/1000</f>
        <v>4526.9912850708561</v>
      </c>
      <c r="I20" s="26">
        <f t="shared" si="1"/>
        <v>3.5049407105365853E-2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111148.12339827188</v>
      </c>
      <c r="G21" s="27">
        <f t="shared" si="0"/>
        <v>3.8213382438115749E-2</v>
      </c>
      <c r="H21" s="25">
        <f>HLOOKUP(D21,Cuadro2!$B$7:$S$148,142,0)/1000</f>
        <v>4445.4286723284758</v>
      </c>
      <c r="I21" s="26">
        <f t="shared" si="1"/>
        <v>2.5002790864722946E-2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111514.69716031862</v>
      </c>
      <c r="G22" s="26">
        <f t="shared" si="0"/>
        <v>3.8339412666360602E-2</v>
      </c>
      <c r="H22" s="25">
        <f>HLOOKUP(D22,Cuadro2!$B$7:$S$148,142,0)/1000</f>
        <v>3487.6487261059483</v>
      </c>
      <c r="I22" s="26">
        <f t="shared" si="1"/>
        <v>3.197417685032395E-2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64140.84701089601</v>
      </c>
      <c r="G23" s="26">
        <f t="shared" si="0"/>
        <v>2.2052002695082399E-2</v>
      </c>
      <c r="H23" s="25">
        <f>HLOOKUP(D23,Cuadro2!$B$7:$S$148,142,0)/1000</f>
        <v>4158.9896245771552</v>
      </c>
      <c r="I23" s="26">
        <f t="shared" si="1"/>
        <v>1.5422218567668877E-2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28475.686812025429</v>
      </c>
      <c r="G24" s="26">
        <f t="shared" si="0"/>
        <v>9.7901096038914802E-3</v>
      </c>
      <c r="H24" s="25">
        <f>HLOOKUP(D24,Cuadro2!$B$7:$S$148,142,0)/1000</f>
        <v>1297.526819558921</v>
      </c>
      <c r="I24" s="26">
        <f t="shared" si="1"/>
        <v>2.194612580085659E-2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2908617.7748925919</v>
      </c>
      <c r="G26" s="32">
        <f>+IF(F26&gt;0,F26/$F$26,0)</f>
        <v>1</v>
      </c>
      <c r="H26" s="31">
        <f>SUM(H9:H24)</f>
        <v>124362.25045693359</v>
      </c>
      <c r="I26" s="32">
        <f>+F26/1000/H26</f>
        <v>2.3388269062402024E-2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9" display="volver"/>
  </hyperlinks>
  <pageMargins left="0.75" right="0.75" top="1" bottom="1" header="0" footer="0"/>
  <pageSetup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Tornquist.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86661.679625106466</v>
      </c>
      <c r="G9" s="26">
        <f t="shared" ref="G9:G24" si="0">+IF(F9&gt;0,F9/$F$26,0)</f>
        <v>0.42090006655404871</v>
      </c>
      <c r="H9" s="25">
        <f>HLOOKUP(D9,Cuadro2!$B$7:$S$148,142,0)/1000</f>
        <v>9542.7400717648925</v>
      </c>
      <c r="I9" s="26">
        <f t="shared" ref="I9:I24" si="1">+F9/1000/H9</f>
        <v>9.0814251434471627E-3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3.6432482208945035E-5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1005.8188779084994</v>
      </c>
      <c r="G11" s="26">
        <f t="shared" si="0"/>
        <v>4.8850799394194863E-3</v>
      </c>
      <c r="H11" s="25">
        <f>HLOOKUP(D11,Cuadro2!$B$7:$S$148,142,0)/1000</f>
        <v>79.154315941984848</v>
      </c>
      <c r="I11" s="26">
        <f t="shared" si="1"/>
        <v>1.2707062981198669E-2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11243.615547518149</v>
      </c>
      <c r="G12" s="26">
        <f t="shared" si="0"/>
        <v>5.4608202295764269E-2</v>
      </c>
      <c r="H12" s="25">
        <f>HLOOKUP(D12,Cuadro2!$B$7:$S$148,142,0)/1000</f>
        <v>40083.506242246905</v>
      </c>
      <c r="I12" s="26">
        <f t="shared" si="1"/>
        <v>2.8050479116189917E-4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1908.7445063329787</v>
      </c>
      <c r="G13" s="26">
        <f t="shared" si="0"/>
        <v>9.2704260201931059E-3</v>
      </c>
      <c r="H13" s="25">
        <f>HLOOKUP(D13,Cuadro2!$B$7:$S$148,142,0)/1000</f>
        <v>3022.5825440694484</v>
      </c>
      <c r="I13" s="26">
        <f t="shared" si="1"/>
        <v>6.3149458401991036E-4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13531.047981096903</v>
      </c>
      <c r="G14" s="26">
        <f t="shared" si="0"/>
        <v>6.5717846924118126E-2</v>
      </c>
      <c r="H14" s="25">
        <f>HLOOKUP(D14,Cuadro2!$B$7:$S$148,142,0)/1000</f>
        <v>4471.5448308836894</v>
      </c>
      <c r="I14" s="26">
        <f t="shared" si="1"/>
        <v>3.0260342885621541E-3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12462.92558996528</v>
      </c>
      <c r="G15" s="26">
        <f t="shared" si="0"/>
        <v>6.0530170116329531E-2</v>
      </c>
      <c r="H15" s="25">
        <f>HLOOKUP(D15,Cuadro2!$B$7:$S$148,142,0)/1000</f>
        <v>13456.363320891298</v>
      </c>
      <c r="I15" s="26">
        <f t="shared" si="1"/>
        <v>9.2617338672896241E-4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7430.8878649730823</v>
      </c>
      <c r="G16" s="26">
        <f t="shared" si="0"/>
        <v>3.6090475172566805E-2</v>
      </c>
      <c r="H16" s="25">
        <f>HLOOKUP(D16,Cuadro2!$B$7:$S$148,142,0)/1000</f>
        <v>2395.4637223365908</v>
      </c>
      <c r="I16" s="26">
        <f t="shared" si="1"/>
        <v>3.10206654172363E-3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28920.88535165587</v>
      </c>
      <c r="G17" s="27">
        <f t="shared" si="0"/>
        <v>0.14046349692243246</v>
      </c>
      <c r="H17" s="25">
        <f>HLOOKUP(D17,Cuadro2!$B$7:$S$148,142,0)/1000</f>
        <v>13194.268465830088</v>
      </c>
      <c r="I17" s="26">
        <f t="shared" si="1"/>
        <v>2.1919279137417778E-3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3715.8185537462559</v>
      </c>
      <c r="G18" s="27">
        <f t="shared" si="0"/>
        <v>1.8047057053824634E-2</v>
      </c>
      <c r="H18" s="25">
        <f>HLOOKUP(D18,Cuadro2!$B$7:$S$148,142,0)/1000</f>
        <v>2679.7142080112708</v>
      </c>
      <c r="I18" s="26">
        <f t="shared" si="1"/>
        <v>1.3866473307629034E-3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19526.577005842653</v>
      </c>
      <c r="G19" s="27">
        <f t="shared" si="0"/>
        <v>9.4837044434007339E-2</v>
      </c>
      <c r="H19" s="25">
        <f>HLOOKUP(D19,Cuadro2!$B$7:$S$148,142,0)/1000</f>
        <v>17324.180681882775</v>
      </c>
      <c r="I19" s="26">
        <f t="shared" si="1"/>
        <v>1.1271284549844885E-3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2946.2783676433583</v>
      </c>
      <c r="G20" s="27">
        <f t="shared" si="0"/>
        <v>1.4309539884207155E-2</v>
      </c>
      <c r="H20" s="25">
        <f>HLOOKUP(D20,Cuadro2!$B$7:$S$148,142,0)/1000</f>
        <v>4526.9912850708561</v>
      </c>
      <c r="I20" s="26">
        <f t="shared" si="1"/>
        <v>6.5082483753825993E-4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5476.6797512540652</v>
      </c>
      <c r="G21" s="27">
        <f t="shared" si="0"/>
        <v>2.6599240653653732E-2</v>
      </c>
      <c r="H21" s="25">
        <f>HLOOKUP(D21,Cuadro2!$B$7:$S$148,142,0)/1000</f>
        <v>4445.4286723284758</v>
      </c>
      <c r="I21" s="26">
        <f t="shared" si="1"/>
        <v>1.2319801204650595E-3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5572.720131613587</v>
      </c>
      <c r="G22" s="26">
        <f t="shared" si="0"/>
        <v>2.7065691369357239E-2</v>
      </c>
      <c r="H22" s="25">
        <f>HLOOKUP(D22,Cuadro2!$B$7:$S$148,142,0)/1000</f>
        <v>3487.6487261059483</v>
      </c>
      <c r="I22" s="26">
        <f t="shared" si="1"/>
        <v>1.5978444417008922E-3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4355.0716710289762</v>
      </c>
      <c r="G23" s="26">
        <f t="shared" si="0"/>
        <v>2.1151793550660672E-2</v>
      </c>
      <c r="H23" s="25">
        <f>HLOOKUP(D23,Cuadro2!$B$7:$S$148,142,0)/1000</f>
        <v>4158.9896245771552</v>
      </c>
      <c r="I23" s="26">
        <f t="shared" si="1"/>
        <v>1.0471465582152677E-3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1129.841767057783</v>
      </c>
      <c r="G24" s="26">
        <f t="shared" si="0"/>
        <v>5.4874366272078898E-3</v>
      </c>
      <c r="H24" s="25">
        <f>HLOOKUP(D24,Cuadro2!$B$7:$S$148,142,0)/1000</f>
        <v>1297.526819558921</v>
      </c>
      <c r="I24" s="26">
        <f t="shared" si="1"/>
        <v>8.7076563661463223E-4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205896.09389852174</v>
      </c>
      <c r="G26" s="32">
        <f>+IF(F26&gt;0,F26/$F$26,0)</f>
        <v>1</v>
      </c>
      <c r="H26" s="31">
        <f>SUM(H9:H24)</f>
        <v>124362.25045693359</v>
      </c>
      <c r="I26" s="32">
        <f>+F26/1000/H26</f>
        <v>1.6556156964192537E-3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6" display="volver"/>
  </hyperlinks>
  <pageMargins left="0.75" right="0.75" top="1" bottom="1" header="0" footer="0"/>
  <pageSetup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F9" sqref="F9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Trenque Lauquen.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260402.97902384604</v>
      </c>
      <c r="G9" s="26">
        <f t="shared" ref="G9:G24" si="0">+IF(F9&gt;0,F9/$F$26,0)</f>
        <v>0.42120288604240252</v>
      </c>
      <c r="H9" s="25">
        <f>HLOOKUP(D9,Cuadro2!$B$7:$S$148,142,0)/1000</f>
        <v>9542.7400717648925</v>
      </c>
      <c r="I9" s="26">
        <f t="shared" ref="I9:I24" si="1">+F9/1000/H9</f>
        <v>2.7288072090984404E-2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22.503917333547506</v>
      </c>
      <c r="G10" s="26">
        <f t="shared" si="0"/>
        <v>3.6400178537442368E-5</v>
      </c>
      <c r="H10" s="25">
        <f>HLOOKUP(D10,Cuadro2!$B$7:$S$148,142,0)/1000</f>
        <v>196.14692543331509</v>
      </c>
      <c r="I10" s="26">
        <f t="shared" si="1"/>
        <v>1.1472990098536241E-4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43040.669896144806</v>
      </c>
      <c r="G12" s="26">
        <f t="shared" si="0"/>
        <v>6.9618459993863666E-2</v>
      </c>
      <c r="H12" s="25">
        <f>HLOOKUP(D12,Cuadro2!$B$7:$S$148,142,0)/1000</f>
        <v>40083.506242246905</v>
      </c>
      <c r="I12" s="26">
        <f t="shared" si="1"/>
        <v>1.0737750743666514E-3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8240.9851834313122</v>
      </c>
      <c r="G13" s="26">
        <f t="shared" si="0"/>
        <v>1.3329827316515004E-2</v>
      </c>
      <c r="H13" s="25">
        <f>HLOOKUP(D13,Cuadro2!$B$7:$S$148,142,0)/1000</f>
        <v>3022.5825440694484</v>
      </c>
      <c r="I13" s="26">
        <f t="shared" si="1"/>
        <v>2.7264715068247825E-3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19548.613055107264</v>
      </c>
      <c r="G14" s="26">
        <f t="shared" si="0"/>
        <v>3.1619961752370564E-2</v>
      </c>
      <c r="H14" s="25">
        <f>HLOOKUP(D14,Cuadro2!$B$7:$S$148,142,0)/1000</f>
        <v>4471.5448308836894</v>
      </c>
      <c r="I14" s="26">
        <f t="shared" si="1"/>
        <v>4.3717806249174889E-3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56451.902035128507</v>
      </c>
      <c r="G15" s="26">
        <f t="shared" si="0"/>
        <v>9.1311182955405787E-2</v>
      </c>
      <c r="H15" s="25">
        <f>HLOOKUP(D15,Cuadro2!$B$7:$S$148,142,0)/1000</f>
        <v>13456.363320891298</v>
      </c>
      <c r="I15" s="26">
        <f t="shared" si="1"/>
        <v>4.1951826573741286E-3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6553.1634198009269</v>
      </c>
      <c r="G16" s="26">
        <f t="shared" si="0"/>
        <v>1.0599768694946029E-2</v>
      </c>
      <c r="H16" s="25">
        <f>HLOOKUP(D16,Cuadro2!$B$7:$S$148,142,0)/1000</f>
        <v>2395.4637223365908</v>
      </c>
      <c r="I16" s="26">
        <f t="shared" si="1"/>
        <v>2.7356554635729652E-3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80840.026070366555</v>
      </c>
      <c r="G17" s="27">
        <f t="shared" si="0"/>
        <v>0.13075907355677127</v>
      </c>
      <c r="H17" s="25">
        <f>HLOOKUP(D17,Cuadro2!$B$7:$S$148,142,0)/1000</f>
        <v>13194.268465830088</v>
      </c>
      <c r="I17" s="26">
        <f t="shared" si="1"/>
        <v>6.1269047450203369E-3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14895.111644105806</v>
      </c>
      <c r="G18" s="27">
        <f t="shared" si="0"/>
        <v>2.4092904143952362E-2</v>
      </c>
      <c r="H18" s="25">
        <f>HLOOKUP(D18,Cuadro2!$B$7:$S$148,142,0)/1000</f>
        <v>2679.7142080112708</v>
      </c>
      <c r="I18" s="26">
        <f t="shared" si="1"/>
        <v>5.5584702277486882E-3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51478.743435516648</v>
      </c>
      <c r="G19" s="27">
        <f t="shared" si="0"/>
        <v>8.3267078534037836E-2</v>
      </c>
      <c r="H19" s="25">
        <f>HLOOKUP(D19,Cuadro2!$B$7:$S$148,142,0)/1000</f>
        <v>17324.180681882775</v>
      </c>
      <c r="I19" s="26">
        <f t="shared" si="1"/>
        <v>2.971496567762764E-3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17647.71527365029</v>
      </c>
      <c r="G20" s="27">
        <f t="shared" si="0"/>
        <v>2.854525179850342E-2</v>
      </c>
      <c r="H20" s="25">
        <f>HLOOKUP(D20,Cuadro2!$B$7:$S$148,142,0)/1000</f>
        <v>4526.9912850708561</v>
      </c>
      <c r="I20" s="26">
        <f t="shared" si="1"/>
        <v>3.8983320625884683E-3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16940.032209992962</v>
      </c>
      <c r="G21" s="27">
        <f t="shared" si="0"/>
        <v>2.7400571542028705E-2</v>
      </c>
      <c r="H21" s="25">
        <f>HLOOKUP(D21,Cuadro2!$B$7:$S$148,142,0)/1000</f>
        <v>4445.4286723284758</v>
      </c>
      <c r="I21" s="26">
        <f t="shared" si="1"/>
        <v>3.8106633709904794E-3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17832.498869016938</v>
      </c>
      <c r="G22" s="26">
        <f t="shared" si="0"/>
        <v>2.8844140021493356E-2</v>
      </c>
      <c r="H22" s="25">
        <f>HLOOKUP(D22,Cuadro2!$B$7:$S$148,142,0)/1000</f>
        <v>3487.6487261059483</v>
      </c>
      <c r="I22" s="26">
        <f t="shared" si="1"/>
        <v>5.113043276272663E-3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18788.751851182918</v>
      </c>
      <c r="G23" s="26">
        <f t="shared" si="0"/>
        <v>3.0390883140119819E-2</v>
      </c>
      <c r="H23" s="25">
        <f>HLOOKUP(D23,Cuadro2!$B$7:$S$148,142,0)/1000</f>
        <v>4158.9896245771552</v>
      </c>
      <c r="I23" s="26">
        <f t="shared" si="1"/>
        <v>4.5176241220109253E-3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5552.7589283449588</v>
      </c>
      <c r="G24" s="26">
        <f t="shared" si="0"/>
        <v>8.9816103290524911E-3</v>
      </c>
      <c r="H24" s="25">
        <f>HLOOKUP(D24,Cuadro2!$B$7:$S$148,142,0)/1000</f>
        <v>1297.526819558921</v>
      </c>
      <c r="I24" s="26">
        <f t="shared" si="1"/>
        <v>4.2794945311670348E-3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618236.45481296931</v>
      </c>
      <c r="G26" s="32">
        <f>+IF(F26&gt;0,F26/$F$26,0)</f>
        <v>1</v>
      </c>
      <c r="H26" s="31">
        <f>SUM(H9:H24)</f>
        <v>124362.25045693359</v>
      </c>
      <c r="I26" s="32">
        <f>+F26/1000/H26</f>
        <v>4.9712549631534967E-3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7" display="volver"/>
  </hyperlinks>
  <pageMargins left="0.75" right="0.75" top="1" bottom="1" header="0" footer="0"/>
  <pageSetup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G14" sqref="G1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Tres Arroyos.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221979.35613262889</v>
      </c>
      <c r="G9" s="26">
        <f t="shared" ref="G9:G24" si="0">+IF(F9&gt;0,F9/$F$26,0)</f>
        <v>0.2849078850515806</v>
      </c>
      <c r="H9" s="25">
        <f>HLOOKUP(D9,Cuadro2!$B$7:$S$148,142,0)/1000</f>
        <v>9542.7400717648925</v>
      </c>
      <c r="I9" s="26">
        <f t="shared" ref="I9:I24" si="1">+F9/1000/H9</f>
        <v>2.3261595145970967E-2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71.262404889567108</v>
      </c>
      <c r="G10" s="26">
        <f t="shared" si="0"/>
        <v>9.1464456039980359E-5</v>
      </c>
      <c r="H10" s="25">
        <f>HLOOKUP(D10,Cuadro2!$B$7:$S$148,142,0)/1000</f>
        <v>196.14692543331509</v>
      </c>
      <c r="I10" s="26">
        <f t="shared" si="1"/>
        <v>3.6331135312031435E-4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30.155245992099108</v>
      </c>
      <c r="G11" s="26">
        <f t="shared" si="0"/>
        <v>3.8703902509230874E-5</v>
      </c>
      <c r="H11" s="25">
        <f>HLOOKUP(D11,Cuadro2!$B$7:$S$148,142,0)/1000</f>
        <v>79.154315941984848</v>
      </c>
      <c r="I11" s="26">
        <f t="shared" si="1"/>
        <v>3.8096780489140999E-4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112187.11146637502</v>
      </c>
      <c r="G12" s="26">
        <f t="shared" si="0"/>
        <v>0.14399083416943279</v>
      </c>
      <c r="H12" s="25">
        <f>HLOOKUP(D12,Cuadro2!$B$7:$S$148,142,0)/1000</f>
        <v>40083.506242246905</v>
      </c>
      <c r="I12" s="26">
        <f t="shared" si="1"/>
        <v>2.7988347822759303E-3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10718.438864229822</v>
      </c>
      <c r="G13" s="26">
        <f t="shared" si="0"/>
        <v>1.3756989843856515E-2</v>
      </c>
      <c r="H13" s="25">
        <f>HLOOKUP(D13,Cuadro2!$B$7:$S$148,142,0)/1000</f>
        <v>3022.5825440694484</v>
      </c>
      <c r="I13" s="26">
        <f t="shared" si="1"/>
        <v>3.546119488203975E-3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76980.352156630353</v>
      </c>
      <c r="G14" s="26">
        <f t="shared" si="0"/>
        <v>9.8803373906388173E-2</v>
      </c>
      <c r="H14" s="25">
        <f>HLOOKUP(D14,Cuadro2!$B$7:$S$148,142,0)/1000</f>
        <v>4471.5448308836894</v>
      </c>
      <c r="I14" s="26">
        <f t="shared" si="1"/>
        <v>1.7215605583320769E-2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75726.089282604036</v>
      </c>
      <c r="G15" s="26">
        <f t="shared" si="0"/>
        <v>9.7193542303290609E-2</v>
      </c>
      <c r="H15" s="25">
        <f>HLOOKUP(D15,Cuadro2!$B$7:$S$148,142,0)/1000</f>
        <v>13456.363320891298</v>
      </c>
      <c r="I15" s="26">
        <f t="shared" si="1"/>
        <v>5.6275300745661071E-3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10239.66430689666</v>
      </c>
      <c r="G16" s="26">
        <f t="shared" si="0"/>
        <v>1.3142488347308353E-2</v>
      </c>
      <c r="H16" s="25">
        <f>HLOOKUP(D16,Cuadro2!$B$7:$S$148,142,0)/1000</f>
        <v>2395.4637223365908</v>
      </c>
      <c r="I16" s="26">
        <f t="shared" si="1"/>
        <v>4.2746062949801863E-3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93286.091656463119</v>
      </c>
      <c r="G17" s="27">
        <f t="shared" si="0"/>
        <v>0.1197315982063257</v>
      </c>
      <c r="H17" s="25">
        <f>HLOOKUP(D17,Cuadro2!$B$7:$S$148,142,0)/1000</f>
        <v>13194.268465830088</v>
      </c>
      <c r="I17" s="26">
        <f t="shared" si="1"/>
        <v>7.0701980862410948E-3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17440.010592345923</v>
      </c>
      <c r="G18" s="27">
        <f t="shared" si="0"/>
        <v>2.2384047866927177E-2</v>
      </c>
      <c r="H18" s="25">
        <f>HLOOKUP(D18,Cuadro2!$B$7:$S$148,142,0)/1000</f>
        <v>2679.7142080112708</v>
      </c>
      <c r="I18" s="26">
        <f t="shared" si="1"/>
        <v>6.5081606613896685E-3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94813.519560573361</v>
      </c>
      <c r="G19" s="27">
        <f t="shared" si="0"/>
        <v>0.12169203390318757</v>
      </c>
      <c r="H19" s="25">
        <f>HLOOKUP(D19,Cuadro2!$B$7:$S$148,142,0)/1000</f>
        <v>17324.180681882775</v>
      </c>
      <c r="I19" s="26">
        <f t="shared" si="1"/>
        <v>5.4729006411095172E-3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8023.0266610462613</v>
      </c>
      <c r="G20" s="27">
        <f t="shared" si="0"/>
        <v>1.029746007707759E-2</v>
      </c>
      <c r="H20" s="25">
        <f>HLOOKUP(D20,Cuadro2!$B$7:$S$148,142,0)/1000</f>
        <v>4526.9912850708561</v>
      </c>
      <c r="I20" s="26">
        <f t="shared" si="1"/>
        <v>1.7722646578765581E-3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18056.780502287915</v>
      </c>
      <c r="G21" s="27">
        <f t="shared" si="0"/>
        <v>2.3175664770708246E-2</v>
      </c>
      <c r="H21" s="25">
        <f>HLOOKUP(D21,Cuadro2!$B$7:$S$148,142,0)/1000</f>
        <v>4445.4286723284758</v>
      </c>
      <c r="I21" s="26">
        <f t="shared" si="1"/>
        <v>4.0618761053767922E-3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14978.728898233241</v>
      </c>
      <c r="G22" s="26">
        <f t="shared" si="0"/>
        <v>1.9225021846656906E-2</v>
      </c>
      <c r="H22" s="25">
        <f>HLOOKUP(D22,Cuadro2!$B$7:$S$148,142,0)/1000</f>
        <v>3487.6487261059483</v>
      </c>
      <c r="I22" s="26">
        <f t="shared" si="1"/>
        <v>4.2947928746704337E-3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17977.867137804202</v>
      </c>
      <c r="G23" s="26">
        <f t="shared" si="0"/>
        <v>2.3074380398282524E-2</v>
      </c>
      <c r="H23" s="25">
        <f>HLOOKUP(D23,Cuadro2!$B$7:$S$148,142,0)/1000</f>
        <v>4158.9896245771552</v>
      </c>
      <c r="I23" s="26">
        <f t="shared" si="1"/>
        <v>4.3226525576225772E-3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6618.3007574401036</v>
      </c>
      <c r="G24" s="26">
        <f t="shared" si="0"/>
        <v>8.4945109504278235E-3</v>
      </c>
      <c r="H24" s="25">
        <f>HLOOKUP(D24,Cuadro2!$B$7:$S$148,142,0)/1000</f>
        <v>1297.526819558921</v>
      </c>
      <c r="I24" s="26">
        <f t="shared" si="1"/>
        <v>5.100704399844249E-3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779126.75562644075</v>
      </c>
      <c r="G26" s="32">
        <f>+IF(F26&gt;0,F26/$F$26,0)</f>
        <v>1</v>
      </c>
      <c r="H26" s="31">
        <f>SUM(H9:H24)</f>
        <v>124362.25045693359</v>
      </c>
      <c r="I26" s="32">
        <f>+F26/1000/H26</f>
        <v>6.2649779395577187E-3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8" display="volver"/>
  </hyperlinks>
  <pageMargins left="0.75" right="0.75" top="1" bottom="1" header="0" footer="0"/>
  <pageSetup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Tres de Febrero.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1519.6636264664235</v>
      </c>
      <c r="G9" s="26">
        <f t="shared" ref="G9:G24" si="0">+IF(F9&gt;0,F9/$F$26,0)</f>
        <v>4.7938768219482039E-4</v>
      </c>
      <c r="H9" s="25">
        <f>HLOOKUP(D9,Cuadro2!$B$7:$S$148,142,0)/1000</f>
        <v>9542.7400717648925</v>
      </c>
      <c r="I9" s="26">
        <f t="shared" ref="I9:I24" si="1">+F9/1000/H9</f>
        <v>1.5924814204704285E-4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37.506528889245843</v>
      </c>
      <c r="G10" s="26">
        <f t="shared" si="0"/>
        <v>1.183167619349867E-5</v>
      </c>
      <c r="H10" s="25">
        <f>HLOOKUP(D10,Cuadro2!$B$7:$S$148,142,0)/1000</f>
        <v>196.14692543331509</v>
      </c>
      <c r="I10" s="26">
        <f t="shared" si="1"/>
        <v>1.9121650164227068E-4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3078.8514155270059</v>
      </c>
      <c r="G11" s="26">
        <f t="shared" si="0"/>
        <v>9.7124351613501244E-4</v>
      </c>
      <c r="H11" s="25">
        <f>HLOOKUP(D11,Cuadro2!$B$7:$S$148,142,0)/1000</f>
        <v>79.154315941984848</v>
      </c>
      <c r="I11" s="26">
        <f t="shared" si="1"/>
        <v>3.88968229828884E-2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1498984.9218072256</v>
      </c>
      <c r="G12" s="26">
        <f t="shared" si="0"/>
        <v>0.47286445157672996</v>
      </c>
      <c r="H12" s="25">
        <f>HLOOKUP(D12,Cuadro2!$B$7:$S$148,142,0)/1000</f>
        <v>40083.506242246905</v>
      </c>
      <c r="I12" s="26">
        <f t="shared" si="1"/>
        <v>3.7396551907111782E-2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70897.591134663162</v>
      </c>
      <c r="G13" s="26">
        <f t="shared" si="0"/>
        <v>2.2365101918160022E-2</v>
      </c>
      <c r="H13" s="25">
        <f>HLOOKUP(D13,Cuadro2!$B$7:$S$148,142,0)/1000</f>
        <v>3022.5825440694484</v>
      </c>
      <c r="I13" s="26">
        <f t="shared" si="1"/>
        <v>2.3455965255198729E-2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43330.450166317736</v>
      </c>
      <c r="G14" s="26">
        <f t="shared" si="0"/>
        <v>1.3668869684003181E-2</v>
      </c>
      <c r="H14" s="25">
        <f>HLOOKUP(D14,Cuadro2!$B$7:$S$148,142,0)/1000</f>
        <v>4471.5448308836894</v>
      </c>
      <c r="I14" s="26">
        <f t="shared" si="1"/>
        <v>9.6902640597599805E-3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411889.54487246618</v>
      </c>
      <c r="G15" s="26">
        <f t="shared" si="0"/>
        <v>0.12993321074336692</v>
      </c>
      <c r="H15" s="25">
        <f>HLOOKUP(D15,Cuadro2!$B$7:$S$148,142,0)/1000</f>
        <v>13456.363320891298</v>
      </c>
      <c r="I15" s="26">
        <f t="shared" si="1"/>
        <v>3.0609276447894258E-2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44913.771692783521</v>
      </c>
      <c r="G16" s="26">
        <f t="shared" si="0"/>
        <v>1.4168338660902042E-2</v>
      </c>
      <c r="H16" s="25">
        <f>HLOOKUP(D16,Cuadro2!$B$7:$S$148,142,0)/1000</f>
        <v>2395.4637223365908</v>
      </c>
      <c r="I16" s="26">
        <f t="shared" si="1"/>
        <v>1.8749510282282042E-2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334153.37417070533</v>
      </c>
      <c r="G17" s="27">
        <f t="shared" si="0"/>
        <v>0.10541083483964819</v>
      </c>
      <c r="H17" s="25">
        <f>HLOOKUP(D17,Cuadro2!$B$7:$S$148,142,0)/1000</f>
        <v>13194.268465830088</v>
      </c>
      <c r="I17" s="26">
        <f t="shared" si="1"/>
        <v>2.5325646134613709E-2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66856.66751823196</v>
      </c>
      <c r="G18" s="27">
        <f t="shared" si="0"/>
        <v>2.1090366527597545E-2</v>
      </c>
      <c r="H18" s="25">
        <f>HLOOKUP(D18,Cuadro2!$B$7:$S$148,142,0)/1000</f>
        <v>2679.7142080112708</v>
      </c>
      <c r="I18" s="26">
        <f t="shared" si="1"/>
        <v>2.4949178281160483E-2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402960.35415119684</v>
      </c>
      <c r="G19" s="27">
        <f t="shared" si="0"/>
        <v>0.12711643999937136</v>
      </c>
      <c r="H19" s="25">
        <f>HLOOKUP(D19,Cuadro2!$B$7:$S$148,142,0)/1000</f>
        <v>17324.180681882775</v>
      </c>
      <c r="I19" s="26">
        <f t="shared" si="1"/>
        <v>2.3259994890990912E-2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41770.213956748608</v>
      </c>
      <c r="G20" s="27">
        <f t="shared" si="0"/>
        <v>1.3176683119058572E-2</v>
      </c>
      <c r="H20" s="25">
        <f>HLOOKUP(D20,Cuadro2!$B$7:$S$148,142,0)/1000</f>
        <v>4526.9912850708561</v>
      </c>
      <c r="I20" s="26">
        <f t="shared" si="1"/>
        <v>9.226926081015158E-3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84350.790095812335</v>
      </c>
      <c r="G21" s="27">
        <f t="shared" si="0"/>
        <v>2.6609000209709716E-2</v>
      </c>
      <c r="H21" s="25">
        <f>HLOOKUP(D21,Cuadro2!$B$7:$S$148,142,0)/1000</f>
        <v>4445.4286723284758</v>
      </c>
      <c r="I21" s="26">
        <f t="shared" si="1"/>
        <v>1.8974725794358577E-2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53862.315722106141</v>
      </c>
      <c r="G22" s="26">
        <f t="shared" si="0"/>
        <v>1.6991214530616788E-2</v>
      </c>
      <c r="H22" s="25">
        <f>HLOOKUP(D22,Cuadro2!$B$7:$S$148,142,0)/1000</f>
        <v>3487.6487261059483</v>
      </c>
      <c r="I22" s="26">
        <f t="shared" si="1"/>
        <v>1.5443732999522813E-2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89036.540182757555</v>
      </c>
      <c r="G23" s="26">
        <f t="shared" si="0"/>
        <v>2.8087150265026894E-2</v>
      </c>
      <c r="H23" s="25">
        <f>HLOOKUP(D23,Cuadro2!$B$7:$S$148,142,0)/1000</f>
        <v>4158.9896245771552</v>
      </c>
      <c r="I23" s="26">
        <f t="shared" si="1"/>
        <v>2.1408214066369523E-2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22367.192705574809</v>
      </c>
      <c r="G24" s="26">
        <f t="shared" si="0"/>
        <v>7.055875051285446E-3</v>
      </c>
      <c r="H24" s="25">
        <f>HLOOKUP(D24,Cuadro2!$B$7:$S$148,142,0)/1000</f>
        <v>1297.526819558921</v>
      </c>
      <c r="I24" s="26">
        <f t="shared" si="1"/>
        <v>1.7238327846801866E-2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3170009.7497474723</v>
      </c>
      <c r="G26" s="32">
        <f>+IF(F26&gt;0,F26/$F$26,0)</f>
        <v>1</v>
      </c>
      <c r="H26" s="31">
        <f>SUM(H9:H24)</f>
        <v>124362.25045693359</v>
      </c>
      <c r="I26" s="32">
        <f>+F26/1000/H26</f>
        <v>2.5490128540615629E-2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9" display="volver"/>
  </hyperlinks>
  <pageMargins left="0.75" right="0.75" top="1" bottom="1" header="0" footer="0"/>
  <pageSetup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Tres Lomas.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37569.444479712358</v>
      </c>
      <c r="G9" s="26">
        <f t="shared" ref="G9:G24" si="0">+IF(F9&gt;0,F9/$F$26,0)</f>
        <v>0.40816914214816169</v>
      </c>
      <c r="H9" s="25">
        <f>HLOOKUP(D9,Cuadro2!$B$7:$S$148,142,0)/1000</f>
        <v>9542.7400717648925</v>
      </c>
      <c r="I9" s="26">
        <f t="shared" ref="I9:I24" si="1">+F9/1000/H9</f>
        <v>3.9369661331207185E-3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9680.5599666818671</v>
      </c>
      <c r="G12" s="26">
        <f t="shared" si="0"/>
        <v>0.10517339055274279</v>
      </c>
      <c r="H12" s="25">
        <f>HLOOKUP(D12,Cuadro2!$B$7:$S$148,142,0)/1000</f>
        <v>40083.506242246905</v>
      </c>
      <c r="I12" s="26">
        <f t="shared" si="1"/>
        <v>2.415098097500968E-4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1052.1924556352826</v>
      </c>
      <c r="G13" s="26">
        <f t="shared" si="0"/>
        <v>1.1431430460020183E-2</v>
      </c>
      <c r="H13" s="25">
        <f>HLOOKUP(D13,Cuadro2!$B$7:$S$148,142,0)/1000</f>
        <v>3022.5825440694484</v>
      </c>
      <c r="I13" s="26">
        <f t="shared" si="1"/>
        <v>3.4811041230280686E-4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4758.6967496660673</v>
      </c>
      <c r="G14" s="26">
        <f t="shared" si="0"/>
        <v>5.1700343110032465E-2</v>
      </c>
      <c r="H14" s="25">
        <f>HLOOKUP(D14,Cuadro2!$B$7:$S$148,142,0)/1000</f>
        <v>4471.5448308836894</v>
      </c>
      <c r="I14" s="26">
        <f t="shared" si="1"/>
        <v>1.064217609269866E-3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4114.854680542493</v>
      </c>
      <c r="G15" s="26">
        <f t="shared" si="0"/>
        <v>4.4705390997419304E-2</v>
      </c>
      <c r="H15" s="25">
        <f>HLOOKUP(D15,Cuadro2!$B$7:$S$148,142,0)/1000</f>
        <v>13456.363320891298</v>
      </c>
      <c r="I15" s="26">
        <f t="shared" si="1"/>
        <v>3.0579247768630706E-4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785.30890223715255</v>
      </c>
      <c r="G16" s="26">
        <f t="shared" si="0"/>
        <v>8.5319031299636409E-3</v>
      </c>
      <c r="H16" s="25">
        <f>HLOOKUP(D16,Cuadro2!$B$7:$S$148,142,0)/1000</f>
        <v>2395.4637223365908</v>
      </c>
      <c r="I16" s="26">
        <f t="shared" si="1"/>
        <v>3.2783168240642114E-4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11088.128413780241</v>
      </c>
      <c r="G17" s="27">
        <f t="shared" si="0"/>
        <v>0.12046576480856148</v>
      </c>
      <c r="H17" s="25">
        <f>HLOOKUP(D17,Cuadro2!$B$7:$S$148,142,0)/1000</f>
        <v>13194.268465830088</v>
      </c>
      <c r="I17" s="26">
        <f t="shared" si="1"/>
        <v>8.4037462497415214E-4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3165.0527853996446</v>
      </c>
      <c r="G18" s="27">
        <f t="shared" si="0"/>
        <v>3.4386371642195587E-2</v>
      </c>
      <c r="H18" s="25">
        <f>HLOOKUP(D18,Cuadro2!$B$7:$S$148,142,0)/1000</f>
        <v>2679.7142080112708</v>
      </c>
      <c r="I18" s="26">
        <f t="shared" si="1"/>
        <v>1.1811157980718264E-3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10516.09559877309</v>
      </c>
      <c r="G19" s="27">
        <f t="shared" si="0"/>
        <v>0.1142509765247435</v>
      </c>
      <c r="H19" s="25">
        <f>HLOOKUP(D19,Cuadro2!$B$7:$S$148,142,0)/1000</f>
        <v>17324.180681882775</v>
      </c>
      <c r="I19" s="26">
        <f t="shared" si="1"/>
        <v>6.0701835150972407E-4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1598.7551633727262</v>
      </c>
      <c r="G20" s="27">
        <f t="shared" si="0"/>
        <v>1.7369501534449782E-2</v>
      </c>
      <c r="H20" s="25">
        <f>HLOOKUP(D20,Cuadro2!$B$7:$S$148,142,0)/1000</f>
        <v>4526.9912850708561</v>
      </c>
      <c r="I20" s="26">
        <f t="shared" si="1"/>
        <v>3.5316064527120082E-4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3199.698140909501</v>
      </c>
      <c r="G21" s="27">
        <f t="shared" si="0"/>
        <v>3.4762772337859654E-2</v>
      </c>
      <c r="H21" s="25">
        <f>HLOOKUP(D21,Cuadro2!$B$7:$S$148,142,0)/1000</f>
        <v>4445.4286723284758</v>
      </c>
      <c r="I21" s="26">
        <f t="shared" si="1"/>
        <v>7.1977268712615017E-4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1915.7656488255043</v>
      </c>
      <c r="G22" s="26">
        <f t="shared" si="0"/>
        <v>2.0813627464209162E-2</v>
      </c>
      <c r="H22" s="25">
        <f>HLOOKUP(D22,Cuadro2!$B$7:$S$148,142,0)/1000</f>
        <v>3487.6487261059483</v>
      </c>
      <c r="I22" s="26">
        <f t="shared" si="1"/>
        <v>5.4930005837041599E-4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1552.0903004738102</v>
      </c>
      <c r="G23" s="26">
        <f t="shared" si="0"/>
        <v>1.6862516208430451E-2</v>
      </c>
      <c r="H23" s="25">
        <f>HLOOKUP(D23,Cuadro2!$B$7:$S$148,142,0)/1000</f>
        <v>4158.9896245771552</v>
      </c>
      <c r="I23" s="26">
        <f t="shared" si="1"/>
        <v>3.7318926964902236E-4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1047.1704182486769</v>
      </c>
      <c r="G24" s="26">
        <f t="shared" si="0"/>
        <v>1.1376869081210503E-2</v>
      </c>
      <c r="H24" s="25">
        <f>HLOOKUP(D24,Cuadro2!$B$7:$S$148,142,0)/1000</f>
        <v>1297.526819558921</v>
      </c>
      <c r="I24" s="26">
        <f t="shared" si="1"/>
        <v>8.0705107783795194E-4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92043.813704258399</v>
      </c>
      <c r="G26" s="32">
        <f>+IF(F26&gt;0,F26/$F$26,0)</f>
        <v>1</v>
      </c>
      <c r="H26" s="31">
        <f>SUM(H9:H24)</f>
        <v>124362.25045693359</v>
      </c>
      <c r="I26" s="32">
        <f>+F26/1000/H26</f>
        <v>7.4012663301017533E-4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0" display="volver"/>
  </hyperlinks>
  <pageMargins left="0.75" right="0.75" top="1" bottom="1" header="0" footer="0"/>
  <pageSetup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Veinticinco de Mayo.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1" display="volver"/>
  </hyperlinks>
  <pageMargins left="0.75" right="0.75" top="1" bottom="1" header="0" footer="0"/>
  <pageSetup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130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Vicente López.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0</v>
      </c>
      <c r="G9" s="26">
        <f t="shared" ref="G9:G24" si="0">+IF(F9&gt;0,F9/$F$26,0)</f>
        <v>0</v>
      </c>
      <c r="H9" s="25">
        <f>HLOOKUP(D9,Cuadro2!$B$7:$S$148,142,0)/1000</f>
        <v>9542.7400717648925</v>
      </c>
      <c r="I9" s="26">
        <f t="shared" ref="I9:I24" si="1">+F9/1000/H9</f>
        <v>0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82.514363556340854</v>
      </c>
      <c r="G10" s="26">
        <f t="shared" si="0"/>
        <v>1.7233663908057767E-5</v>
      </c>
      <c r="H10" s="25">
        <f>HLOOKUP(D10,Cuadro2!$B$7:$S$148,142,0)/1000</f>
        <v>196.14692543331509</v>
      </c>
      <c r="I10" s="26">
        <f t="shared" si="1"/>
        <v>4.2067630361299557E-4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1191.1322166879147</v>
      </c>
      <c r="G11" s="26">
        <f t="shared" si="0"/>
        <v>2.4877574530939842E-4</v>
      </c>
      <c r="H11" s="25">
        <f>HLOOKUP(D11,Cuadro2!$B$7:$S$148,142,0)/1000</f>
        <v>79.154315941984848</v>
      </c>
      <c r="I11" s="26">
        <f t="shared" si="1"/>
        <v>1.5048228293210696E-2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2884086.8599003484</v>
      </c>
      <c r="G12" s="26">
        <f t="shared" si="0"/>
        <v>0.60236038288328786</v>
      </c>
      <c r="H12" s="25">
        <f>HLOOKUP(D12,Cuadro2!$B$7:$S$148,142,0)/1000</f>
        <v>40083.506242246905</v>
      </c>
      <c r="I12" s="26">
        <f t="shared" si="1"/>
        <v>7.1951960551310271E-2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81106.575762398177</v>
      </c>
      <c r="G13" s="26">
        <f t="shared" si="0"/>
        <v>1.6939638229993746E-2</v>
      </c>
      <c r="H13" s="25">
        <f>HLOOKUP(D13,Cuadro2!$B$7:$S$148,142,0)/1000</f>
        <v>3022.5825440694484</v>
      </c>
      <c r="I13" s="26">
        <f t="shared" si="1"/>
        <v>2.6833535422063442E-2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139943.66491380354</v>
      </c>
      <c r="G14" s="26">
        <f t="shared" si="0"/>
        <v>2.9228148691222797E-2</v>
      </c>
      <c r="H14" s="25">
        <f>HLOOKUP(D14,Cuadro2!$B$7:$S$148,142,0)/1000</f>
        <v>4471.5448308836894</v>
      </c>
      <c r="I14" s="26">
        <f t="shared" si="1"/>
        <v>3.129649152732461E-2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457892.2131552269</v>
      </c>
      <c r="G15" s="26">
        <f t="shared" si="0"/>
        <v>9.5633780199320548E-2</v>
      </c>
      <c r="H15" s="25">
        <f>HLOOKUP(D15,Cuadro2!$B$7:$S$148,142,0)/1000</f>
        <v>13456.363320891298</v>
      </c>
      <c r="I15" s="26">
        <f t="shared" si="1"/>
        <v>3.4027931784833668E-2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54696.441930025947</v>
      </c>
      <c r="G16" s="26">
        <f t="shared" si="0"/>
        <v>1.142370923754437E-2</v>
      </c>
      <c r="H16" s="25">
        <f>HLOOKUP(D16,Cuadro2!$B$7:$S$148,142,0)/1000</f>
        <v>2395.4637223365908</v>
      </c>
      <c r="I16" s="26">
        <f t="shared" si="1"/>
        <v>2.2833341795163473E-2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275042.79788136983</v>
      </c>
      <c r="G17" s="27">
        <f t="shared" si="0"/>
        <v>5.7444485235384729E-2</v>
      </c>
      <c r="H17" s="25">
        <f>HLOOKUP(D17,Cuadro2!$B$7:$S$148,142,0)/1000</f>
        <v>13194.268465830088</v>
      </c>
      <c r="I17" s="26">
        <f t="shared" si="1"/>
        <v>2.0845626916995291E-2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97750.351173919975</v>
      </c>
      <c r="G18" s="27">
        <f t="shared" si="0"/>
        <v>2.0415799461092773E-2</v>
      </c>
      <c r="H18" s="25">
        <f>HLOOKUP(D18,Cuadro2!$B$7:$S$148,142,0)/1000</f>
        <v>2679.7142080112708</v>
      </c>
      <c r="I18" s="26">
        <f t="shared" si="1"/>
        <v>3.6477901591776329E-2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435623.384457779</v>
      </c>
      <c r="G19" s="27">
        <f t="shared" si="0"/>
        <v>9.0982789840097958E-2</v>
      </c>
      <c r="H19" s="25">
        <f>HLOOKUP(D19,Cuadro2!$B$7:$S$148,142,0)/1000</f>
        <v>17324.180681882775</v>
      </c>
      <c r="I19" s="26">
        <f t="shared" si="1"/>
        <v>2.5145396048272796E-2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61512.46521883794</v>
      </c>
      <c r="G20" s="27">
        <f t="shared" si="0"/>
        <v>1.2847280231565009E-2</v>
      </c>
      <c r="H20" s="25">
        <f>HLOOKUP(D20,Cuadro2!$B$7:$S$148,142,0)/1000</f>
        <v>4526.9912850708561</v>
      </c>
      <c r="I20" s="26">
        <f t="shared" si="1"/>
        <v>1.3587935417877693E-2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74045.811512751621</v>
      </c>
      <c r="G21" s="27">
        <f t="shared" si="0"/>
        <v>1.5464951487371616E-2</v>
      </c>
      <c r="H21" s="25">
        <f>HLOOKUP(D21,Cuadro2!$B$7:$S$148,142,0)/1000</f>
        <v>4445.4286723284758</v>
      </c>
      <c r="I21" s="26">
        <f t="shared" si="1"/>
        <v>1.6656618960881244E-2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101729.44500934963</v>
      </c>
      <c r="G22" s="26">
        <f t="shared" si="0"/>
        <v>2.1246859204668164E-2</v>
      </c>
      <c r="H22" s="25">
        <f>HLOOKUP(D22,Cuadro2!$B$7:$S$148,142,0)/1000</f>
        <v>3487.6487261059483</v>
      </c>
      <c r="I22" s="26">
        <f t="shared" si="1"/>
        <v>2.9168489431827968E-2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101979.55079141822</v>
      </c>
      <c r="G23" s="26">
        <f t="shared" si="0"/>
        <v>2.1299095431233605E-2</v>
      </c>
      <c r="H23" s="25">
        <f>HLOOKUP(D23,Cuadro2!$B$7:$S$148,142,0)/1000</f>
        <v>4158.9896245771552</v>
      </c>
      <c r="I23" s="26">
        <f t="shared" si="1"/>
        <v>2.4520270545706515E-2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21292.465171056432</v>
      </c>
      <c r="G24" s="26">
        <f t="shared" si="0"/>
        <v>4.4470704579992366E-3</v>
      </c>
      <c r="H24" s="25">
        <f>HLOOKUP(D24,Cuadro2!$B$7:$S$148,142,0)/1000</f>
        <v>1297.526819558921</v>
      </c>
      <c r="I24" s="26">
        <f t="shared" si="1"/>
        <v>1.6410038582705021E-2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4787975.6734585306</v>
      </c>
      <c r="G26" s="32">
        <f>+IF(F26&gt;0,F26/$F$26,0)</f>
        <v>1</v>
      </c>
      <c r="H26" s="31">
        <f>SUM(H9:H24)</f>
        <v>124362.25045693359</v>
      </c>
      <c r="I26" s="32">
        <f>+F26/1000/H26</f>
        <v>3.8500233437932178E-2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2" display="volver"/>
  </hyperlinks>
  <pageMargins left="0.75" right="0.75" top="1" bottom="1" header="0" footer="0"/>
  <pageSetup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J32" sqref="J32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131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Villa Gesell.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226.62068543706516</v>
      </c>
      <c r="G9" s="26">
        <f t="shared" ref="G9:G24" si="0">+IF(F9&gt;0,F9/$F$26,0)</f>
        <v>8.7895541707231132E-4</v>
      </c>
      <c r="H9" s="25">
        <f>HLOOKUP(D9,Cuadro2!$B$7:$S$148,142,0)/1000</f>
        <v>9542.7400717648925</v>
      </c>
      <c r="I9" s="26">
        <f t="shared" ref="I9:I24" si="1">+F9/1000/H9</f>
        <v>2.3747967956037238E-5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22.503917333547506</v>
      </c>
      <c r="G10" s="26">
        <f t="shared" si="0"/>
        <v>8.7282147291722637E-5</v>
      </c>
      <c r="H10" s="25">
        <f>HLOOKUP(D10,Cuadro2!$B$7:$S$148,142,0)/1000</f>
        <v>196.14692543331509</v>
      </c>
      <c r="I10" s="26">
        <f t="shared" si="1"/>
        <v>1.1472990098536241E-4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8578.7830136686844</v>
      </c>
      <c r="G12" s="26">
        <f t="shared" si="0"/>
        <v>3.3273078259425062E-2</v>
      </c>
      <c r="H12" s="25">
        <f>HLOOKUP(D12,Cuadro2!$B$7:$S$148,142,0)/1000</f>
        <v>40083.506242246905</v>
      </c>
      <c r="I12" s="26">
        <f t="shared" si="1"/>
        <v>2.1402276941099739E-4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5443.7858274483806</v>
      </c>
      <c r="G13" s="26">
        <f t="shared" si="0"/>
        <v>2.1113893611208003E-2</v>
      </c>
      <c r="H13" s="25">
        <f>HLOOKUP(D13,Cuadro2!$B$7:$S$148,142,0)/1000</f>
        <v>3022.5825440694484</v>
      </c>
      <c r="I13" s="26">
        <f t="shared" si="1"/>
        <v>1.8010379362937597E-3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34984.22118941728</v>
      </c>
      <c r="G14" s="26">
        <f t="shared" si="0"/>
        <v>0.13568739617564046</v>
      </c>
      <c r="H14" s="25">
        <f>HLOOKUP(D14,Cuadro2!$B$7:$S$148,142,0)/1000</f>
        <v>4471.5448308836894</v>
      </c>
      <c r="I14" s="26">
        <f t="shared" si="1"/>
        <v>7.8237438094752396E-3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21147.940266696511</v>
      </c>
      <c r="G15" s="26">
        <f t="shared" si="0"/>
        <v>8.2022947823519224E-2</v>
      </c>
      <c r="H15" s="25">
        <f>HLOOKUP(D15,Cuadro2!$B$7:$S$148,142,0)/1000</f>
        <v>13456.363320891298</v>
      </c>
      <c r="I15" s="26">
        <f t="shared" si="1"/>
        <v>1.5715940304512938E-3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35743.514806671294</v>
      </c>
      <c r="G16" s="26">
        <f t="shared" si="0"/>
        <v>0.13863234022056167</v>
      </c>
      <c r="H16" s="25">
        <f>HLOOKUP(D16,Cuadro2!$B$7:$S$148,142,0)/1000</f>
        <v>2395.4637223365908</v>
      </c>
      <c r="I16" s="26">
        <f t="shared" si="1"/>
        <v>1.4921334217412503E-2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33122.555480857816</v>
      </c>
      <c r="G17" s="27">
        <f t="shared" si="0"/>
        <v>0.12846686749283173</v>
      </c>
      <c r="H17" s="25">
        <f>HLOOKUP(D17,Cuadro2!$B$7:$S$148,142,0)/1000</f>
        <v>13194.268465830088</v>
      </c>
      <c r="I17" s="26">
        <f t="shared" si="1"/>
        <v>2.510374528655158E-3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4226.8674850420111</v>
      </c>
      <c r="G18" s="27">
        <f t="shared" si="0"/>
        <v>1.6394037755464511E-2</v>
      </c>
      <c r="H18" s="25">
        <f>HLOOKUP(D18,Cuadro2!$B$7:$S$148,142,0)/1000</f>
        <v>2679.7142080112708</v>
      </c>
      <c r="I18" s="26">
        <f t="shared" si="1"/>
        <v>1.5773575676112672E-3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84290.937904695398</v>
      </c>
      <c r="G19" s="27">
        <f t="shared" si="0"/>
        <v>0.32692503925027983</v>
      </c>
      <c r="H19" s="25">
        <f>HLOOKUP(D19,Cuadro2!$B$7:$S$148,142,0)/1000</f>
        <v>17324.180681882775</v>
      </c>
      <c r="I19" s="26">
        <f t="shared" si="1"/>
        <v>4.8655078963038582E-3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4765.3869882903527</v>
      </c>
      <c r="G20" s="27">
        <f t="shared" si="0"/>
        <v>1.8482702493488479E-2</v>
      </c>
      <c r="H20" s="25">
        <f>HLOOKUP(D20,Cuadro2!$B$7:$S$148,142,0)/1000</f>
        <v>4526.9912850708561</v>
      </c>
      <c r="I20" s="26">
        <f t="shared" si="1"/>
        <v>1.0526609591685497E-3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6600.9698595711807</v>
      </c>
      <c r="G21" s="27">
        <f t="shared" si="0"/>
        <v>2.5602068076051272E-2</v>
      </c>
      <c r="H21" s="25">
        <f>HLOOKUP(D21,Cuadro2!$B$7:$S$148,142,0)/1000</f>
        <v>4445.4286723284758</v>
      </c>
      <c r="I21" s="26">
        <f t="shared" si="1"/>
        <v>1.4848893877569857E-3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9525.4510959416875</v>
      </c>
      <c r="G22" s="26">
        <f t="shared" si="0"/>
        <v>3.6944760027920943E-2</v>
      </c>
      <c r="H22" s="25">
        <f>HLOOKUP(D22,Cuadro2!$B$7:$S$148,142,0)/1000</f>
        <v>3487.6487261059483</v>
      </c>
      <c r="I22" s="26">
        <f t="shared" si="1"/>
        <v>2.7311956690595682E-3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6927.0773461900799</v>
      </c>
      <c r="G23" s="26">
        <f t="shared" si="0"/>
        <v>2.6866886163414788E-2</v>
      </c>
      <c r="H23" s="25">
        <f>HLOOKUP(D23,Cuadro2!$B$7:$S$148,142,0)/1000</f>
        <v>4158.9896245771552</v>
      </c>
      <c r="I23" s="26">
        <f t="shared" si="1"/>
        <v>1.6655673544495452E-3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2222.94071242263</v>
      </c>
      <c r="G24" s="26">
        <f t="shared" si="0"/>
        <v>8.621745085830048E-3</v>
      </c>
      <c r="H24" s="25">
        <f>HLOOKUP(D24,Cuadro2!$B$7:$S$148,142,0)/1000</f>
        <v>1297.526819558921</v>
      </c>
      <c r="I24" s="26">
        <f t="shared" si="1"/>
        <v>1.7132136915507402E-3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257829.55657968391</v>
      </c>
      <c r="G26" s="32">
        <f>+IF(F26&gt;0,F26/$F$26,0)</f>
        <v>1</v>
      </c>
      <c r="H26" s="31">
        <f>SUM(H9:H24)</f>
        <v>124362.25045693359</v>
      </c>
      <c r="I26" s="32">
        <f>+F26/1000/H26</f>
        <v>2.0732139827991437E-3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3" display="volver"/>
  </hyperlinks>
  <pageMargins left="0.75" right="0.75" top="1" bottom="1" header="0" footer="0"/>
  <pageSetup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132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Villarino.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149317.7752166288</v>
      </c>
      <c r="G9" s="26">
        <f t="shared" ref="G9:G24" si="0">+IF(F9&gt;0,F9/$F$26,0)</f>
        <v>0.47399087602562989</v>
      </c>
      <c r="H9" s="25">
        <f>HLOOKUP(D9,Cuadro2!$B$7:$S$148,142,0)/1000</f>
        <v>9542.7400717648925</v>
      </c>
      <c r="I9" s="26">
        <f t="shared" ref="I9:I24" si="1">+F9/1000/H9</f>
        <v>1.564726421276327E-2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3.5717956135702741E-5</v>
      </c>
      <c r="H10" s="25">
        <f>HLOOKUP(D10,Cuadro2!$B$7:$S$148,142,0)/1000</f>
        <v>196.14692543331509</v>
      </c>
      <c r="I10" s="26">
        <f t="shared" si="1"/>
        <v>5.7364950492681207E-5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876.34249553861389</v>
      </c>
      <c r="G11" s="26">
        <f t="shared" si="0"/>
        <v>2.7818412547080031E-3</v>
      </c>
      <c r="H11" s="25">
        <f>HLOOKUP(D11,Cuadro2!$B$7:$S$148,142,0)/1000</f>
        <v>79.154315941984848</v>
      </c>
      <c r="I11" s="26">
        <f t="shared" si="1"/>
        <v>1.107131664407179E-2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16318.035877670934</v>
      </c>
      <c r="G12" s="26">
        <f t="shared" si="0"/>
        <v>5.1799593916086822E-2</v>
      </c>
      <c r="H12" s="25">
        <f>HLOOKUP(D12,Cuadro2!$B$7:$S$148,142,0)/1000</f>
        <v>40083.506242246905</v>
      </c>
      <c r="I12" s="26">
        <f t="shared" si="1"/>
        <v>4.071010100526629E-4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2768.7898738932186</v>
      </c>
      <c r="G13" s="26">
        <f t="shared" si="0"/>
        <v>8.7891822387090209E-3</v>
      </c>
      <c r="H13" s="25">
        <f>HLOOKUP(D13,Cuadro2!$B$7:$S$148,142,0)/1000</f>
        <v>3022.5825440694484</v>
      </c>
      <c r="I13" s="26">
        <f t="shared" si="1"/>
        <v>9.1603449484805915E-4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5061.0637640537625</v>
      </c>
      <c r="G14" s="26">
        <f t="shared" si="0"/>
        <v>1.6065723211219268E-2</v>
      </c>
      <c r="H14" s="25">
        <f>HLOOKUP(D14,Cuadro2!$B$7:$S$148,142,0)/1000</f>
        <v>4471.5448308836894</v>
      </c>
      <c r="I14" s="26">
        <f t="shared" si="1"/>
        <v>1.1318378671054427E-3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24839.001502492905</v>
      </c>
      <c r="G15" s="26">
        <f t="shared" si="0"/>
        <v>7.8848349198129469E-2</v>
      </c>
      <c r="H15" s="25">
        <f>HLOOKUP(D15,Cuadro2!$B$7:$S$148,142,0)/1000</f>
        <v>13456.363320891298</v>
      </c>
      <c r="I15" s="26">
        <f t="shared" si="1"/>
        <v>1.8458926018985987E-3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6081.6865869358107</v>
      </c>
      <c r="G16" s="26">
        <f t="shared" si="0"/>
        <v>1.9305564584476877E-2</v>
      </c>
      <c r="H16" s="25">
        <f>HLOOKUP(D16,Cuadro2!$B$7:$S$148,142,0)/1000</f>
        <v>2395.4637223365908</v>
      </c>
      <c r="I16" s="26">
        <f t="shared" si="1"/>
        <v>2.5388347693295864E-3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35362.443700245312</v>
      </c>
      <c r="G17" s="27">
        <f t="shared" si="0"/>
        <v>0.11225371958274159</v>
      </c>
      <c r="H17" s="25">
        <f>HLOOKUP(D17,Cuadro2!$B$7:$S$148,142,0)/1000</f>
        <v>13194.268465830088</v>
      </c>
      <c r="I17" s="26">
        <f t="shared" si="1"/>
        <v>2.6801367420880781E-3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7284.2952525957253</v>
      </c>
      <c r="G18" s="27">
        <f t="shared" si="0"/>
        <v>2.3123097588335053E-2</v>
      </c>
      <c r="H18" s="25">
        <f>HLOOKUP(D18,Cuadro2!$B$7:$S$148,142,0)/1000</f>
        <v>2679.7142080112708</v>
      </c>
      <c r="I18" s="26">
        <f t="shared" si="1"/>
        <v>2.7183104940141016E-3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35297.292465094273</v>
      </c>
      <c r="G19" s="27">
        <f t="shared" si="0"/>
        <v>0.11204690501576461</v>
      </c>
      <c r="H19" s="25">
        <f>HLOOKUP(D19,Cuadro2!$B$7:$S$148,142,0)/1000</f>
        <v>17324.180681882775</v>
      </c>
      <c r="I19" s="26">
        <f t="shared" si="1"/>
        <v>2.0374581120599462E-3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6702.7096895475579</v>
      </c>
      <c r="G20" s="27">
        <f t="shared" si="0"/>
        <v>2.1276925891006142E-2</v>
      </c>
      <c r="H20" s="25">
        <f>HLOOKUP(D20,Cuadro2!$B$7:$S$148,142,0)/1000</f>
        <v>4526.9912850708561</v>
      </c>
      <c r="I20" s="26">
        <f t="shared" si="1"/>
        <v>1.4806102480585288E-3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8499.8604575733625</v>
      </c>
      <c r="G21" s="27">
        <f t="shared" si="0"/>
        <v>2.698175952953882E-2</v>
      </c>
      <c r="H21" s="25">
        <f>HLOOKUP(D21,Cuadro2!$B$7:$S$148,142,0)/1000</f>
        <v>4445.4286723284758</v>
      </c>
      <c r="I21" s="26">
        <f t="shared" si="1"/>
        <v>1.9120451781135454E-3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9774.8027162235667</v>
      </c>
      <c r="G22" s="26">
        <f t="shared" si="0"/>
        <v>3.1028906610206054E-2</v>
      </c>
      <c r="H22" s="25">
        <f>HLOOKUP(D22,Cuadro2!$B$7:$S$148,142,0)/1000</f>
        <v>3487.6487261059483</v>
      </c>
      <c r="I22" s="26">
        <f t="shared" si="1"/>
        <v>2.8026912925767588E-3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4406.6823075849479</v>
      </c>
      <c r="G23" s="26">
        <f t="shared" si="0"/>
        <v>1.3988469921337418E-2</v>
      </c>
      <c r="H23" s="25">
        <f>HLOOKUP(D23,Cuadro2!$B$7:$S$148,142,0)/1000</f>
        <v>4158.9896245771552</v>
      </c>
      <c r="I23" s="26">
        <f t="shared" si="1"/>
        <v>1.059555975216691E-3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2420.4333790221613</v>
      </c>
      <c r="G24" s="26">
        <f t="shared" si="0"/>
        <v>7.6833674759749868E-3</v>
      </c>
      <c r="H24" s="25">
        <f>HLOOKUP(D24,Cuadro2!$B$7:$S$148,142,0)/1000</f>
        <v>1297.526819558921</v>
      </c>
      <c r="I24" s="26">
        <f t="shared" si="1"/>
        <v>1.8654206930728099E-3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315022.46724376781</v>
      </c>
      <c r="G26" s="32">
        <f>+IF(F26&gt;0,F26/$F$26,0)</f>
        <v>1</v>
      </c>
      <c r="H26" s="31">
        <f>SUM(H9:H24)</f>
        <v>124362.25045693359</v>
      </c>
      <c r="I26" s="32">
        <f>+F26/1000/H26</f>
        <v>2.5331036233769309E-3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4" display="volver"/>
  </hyperlinks>
  <pageMargins left="0.75" right="0.75" top="1" bottom="1" header="0" footer="0"/>
  <pageSetup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E2" sqref="E2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133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Zárate.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56316.68253849561</v>
      </c>
      <c r="G9" s="26">
        <f t="shared" ref="G9:G24" si="0">+IF(F9&gt;0,F9/$F$26,0)</f>
        <v>4.0958270704950235E-2</v>
      </c>
      <c r="H9" s="25">
        <f>HLOOKUP(D9,Cuadro2!$B$7:$S$148,142,0)/1000</f>
        <v>9542.7400717648925</v>
      </c>
      <c r="I9" s="26">
        <f t="shared" ref="I9:I24" si="1">+F9/1000/H9</f>
        <v>5.901521168445706E-3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71.262404889567108</v>
      </c>
      <c r="G10" s="26">
        <f t="shared" si="0"/>
        <v>5.1828068326956329E-5</v>
      </c>
      <c r="H10" s="25">
        <f>HLOOKUP(D10,Cuadro2!$B$7:$S$148,142,0)/1000</f>
        <v>196.14692543331509</v>
      </c>
      <c r="I10" s="26">
        <f t="shared" si="1"/>
        <v>3.6331135312031435E-4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430.96278599907743</v>
      </c>
      <c r="G11" s="26">
        <f t="shared" si="0"/>
        <v>3.1343271046983221E-4</v>
      </c>
      <c r="H11" s="25">
        <f>HLOOKUP(D11,Cuadro2!$B$7:$S$148,142,0)/1000</f>
        <v>79.154315941984848</v>
      </c>
      <c r="I11" s="26">
        <f t="shared" si="1"/>
        <v>5.4445898605825381E-3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804150.79851323215</v>
      </c>
      <c r="G12" s="26">
        <f t="shared" si="0"/>
        <v>0.58484670276152761</v>
      </c>
      <c r="H12" s="25">
        <f>HLOOKUP(D12,Cuadro2!$B$7:$S$148,142,0)/1000</f>
        <v>40083.506242246905</v>
      </c>
      <c r="I12" s="26">
        <f t="shared" si="1"/>
        <v>2.0061887641597567E-2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74021.126207076348</v>
      </c>
      <c r="G13" s="26">
        <f t="shared" si="0"/>
        <v>5.3834444580472748E-2</v>
      </c>
      <c r="H13" s="25">
        <f>HLOOKUP(D13,Cuadro2!$B$7:$S$148,142,0)/1000</f>
        <v>3022.5825440694484</v>
      </c>
      <c r="I13" s="26">
        <f t="shared" si="1"/>
        <v>2.4489364683294355E-2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59916.027256618974</v>
      </c>
      <c r="G14" s="26">
        <f t="shared" si="0"/>
        <v>4.3576019632624689E-2</v>
      </c>
      <c r="H14" s="25">
        <f>HLOOKUP(D14,Cuadro2!$B$7:$S$148,142,0)/1000</f>
        <v>4471.5448308836894</v>
      </c>
      <c r="I14" s="26">
        <f t="shared" si="1"/>
        <v>1.3399402113291138E-2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56515.877550946148</v>
      </c>
      <c r="G15" s="26">
        <f t="shared" si="0"/>
        <v>4.110314222215028E-2</v>
      </c>
      <c r="H15" s="25">
        <f>HLOOKUP(D15,Cuadro2!$B$7:$S$148,142,0)/1000</f>
        <v>13456.363320891298</v>
      </c>
      <c r="I15" s="26">
        <f t="shared" si="1"/>
        <v>4.1999369519998032E-3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7956.7480090152976</v>
      </c>
      <c r="G16" s="26">
        <f t="shared" si="0"/>
        <v>5.7868223800568355E-3</v>
      </c>
      <c r="H16" s="25">
        <f>HLOOKUP(D16,Cuadro2!$B$7:$S$148,142,0)/1000</f>
        <v>2395.4637223365908</v>
      </c>
      <c r="I16" s="26">
        <f t="shared" si="1"/>
        <v>3.3215898595425615E-3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93551.735639932347</v>
      </c>
      <c r="G17" s="27">
        <f t="shared" si="0"/>
        <v>6.803876117239499E-2</v>
      </c>
      <c r="H17" s="25">
        <f>HLOOKUP(D17,Cuadro2!$B$7:$S$148,142,0)/1000</f>
        <v>13194.268465830088</v>
      </c>
      <c r="I17" s="26">
        <f t="shared" si="1"/>
        <v>7.0903313724598183E-3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18760.674073124701</v>
      </c>
      <c r="G18" s="27">
        <f t="shared" si="0"/>
        <v>1.3644354259843611E-2</v>
      </c>
      <c r="H18" s="25">
        <f>HLOOKUP(D18,Cuadro2!$B$7:$S$148,142,0)/1000</f>
        <v>2679.7142080112708</v>
      </c>
      <c r="I18" s="26">
        <f t="shared" si="1"/>
        <v>7.0009980978709627E-3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109584.01925916706</v>
      </c>
      <c r="G19" s="27">
        <f t="shared" si="0"/>
        <v>7.9698798356692815E-2</v>
      </c>
      <c r="H19" s="25">
        <f>HLOOKUP(D19,Cuadro2!$B$7:$S$148,142,0)/1000</f>
        <v>17324.180681882775</v>
      </c>
      <c r="I19" s="26">
        <f t="shared" si="1"/>
        <v>6.3254950563848295E-3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16504.614790193031</v>
      </c>
      <c r="G20" s="27">
        <f t="shared" si="0"/>
        <v>1.2003556494926123E-2</v>
      </c>
      <c r="H20" s="25">
        <f>HLOOKUP(D20,Cuadro2!$B$7:$S$148,142,0)/1000</f>
        <v>4526.9912850708561</v>
      </c>
      <c r="I20" s="26">
        <f t="shared" si="1"/>
        <v>3.6458242905441562E-3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28274.891035078199</v>
      </c>
      <c r="G21" s="27">
        <f t="shared" si="0"/>
        <v>2.0563900232867652E-2</v>
      </c>
      <c r="H21" s="25">
        <f>HLOOKUP(D21,Cuadro2!$B$7:$S$148,142,0)/1000</f>
        <v>4445.4286723284758</v>
      </c>
      <c r="I21" s="26">
        <f t="shared" si="1"/>
        <v>6.3604419549190662E-3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22029.191243531077</v>
      </c>
      <c r="G22" s="26">
        <f t="shared" si="0"/>
        <v>1.6021497320033152E-2</v>
      </c>
      <c r="H22" s="25">
        <f>HLOOKUP(D22,Cuadro2!$B$7:$S$148,142,0)/1000</f>
        <v>3487.6487261059483</v>
      </c>
      <c r="I22" s="26">
        <f t="shared" si="1"/>
        <v>6.3163446131019188E-3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22308.779291849947</v>
      </c>
      <c r="G23" s="26">
        <f t="shared" si="0"/>
        <v>1.6224837475254213E-2</v>
      </c>
      <c r="H23" s="25">
        <f>HLOOKUP(D23,Cuadro2!$B$7:$S$148,142,0)/1000</f>
        <v>4158.9896245771552</v>
      </c>
      <c r="I23" s="26">
        <f t="shared" si="1"/>
        <v>5.36399012876068E-3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4583.6670061937702</v>
      </c>
      <c r="G24" s="26">
        <f t="shared" si="0"/>
        <v>3.3336316274081498E-3</v>
      </c>
      <c r="H24" s="25">
        <f>HLOOKUP(D24,Cuadro2!$B$7:$S$148,142,0)/1000</f>
        <v>1297.526819558921</v>
      </c>
      <c r="I24" s="26">
        <f t="shared" si="1"/>
        <v>3.5326183143959472E-3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34"/>
      <c r="E26" s="19" t="s">
        <v>137</v>
      </c>
      <c r="F26" s="31">
        <f>SUM(F9:F24)</f>
        <v>1374977.0576053434</v>
      </c>
      <c r="G26" s="32">
        <f>+IF(F26&gt;0,F26/$F$26,0)</f>
        <v>1</v>
      </c>
      <c r="H26" s="31">
        <f>SUM(H9:H24)</f>
        <v>124362.25045693359</v>
      </c>
      <c r="I26" s="32">
        <f>+F26/1000/H26</f>
        <v>1.1056225281814882E-2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35" display="volver"/>
  </hyperlinks>
  <pageMargins left="0.75" right="0.75" top="1" bottom="1" header="0" footer="0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Balcarce.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131454.52907798183</v>
      </c>
      <c r="G9" s="26">
        <f t="shared" ref="G9:G24" si="0">+IF(F9&gt;0,F9/$F$26,0)</f>
        <v>0.28877413762027854</v>
      </c>
      <c r="H9" s="25">
        <f>HLOOKUP(D9,Cuadro2!$B$7:$S$148,142,0)/1000</f>
        <v>9542.7400717648925</v>
      </c>
      <c r="I9" s="26">
        <f>+F9/1000/H9</f>
        <v>1.3775344197724733E-2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22.503917333547506</v>
      </c>
      <c r="G10" s="26">
        <f t="shared" si="0"/>
        <v>4.943572021940857E-5</v>
      </c>
      <c r="H10" s="25">
        <f>HLOOKUP(D10,Cuadro2!$B$7:$S$148,142,0)/1000</f>
        <v>196.14692543331509</v>
      </c>
      <c r="I10" s="26">
        <f t="shared" ref="I10:I24" si="1">+F10/1000/H10</f>
        <v>1.1472990098536241E-4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44244.684028251497</v>
      </c>
      <c r="G12" s="26">
        <f t="shared" si="0"/>
        <v>9.7194981140289155E-2</v>
      </c>
      <c r="H12" s="25">
        <f>HLOOKUP(D12,Cuadro2!$B$7:$S$148,142,0)/1000</f>
        <v>40083.506242246905</v>
      </c>
      <c r="I12" s="26">
        <f t="shared" si="1"/>
        <v>1.1038127193977564E-3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12010.707653445448</v>
      </c>
      <c r="G13" s="26">
        <f t="shared" si="0"/>
        <v>2.6384650031916854E-2</v>
      </c>
      <c r="H13" s="25">
        <f>HLOOKUP(D13,Cuadro2!$B$7:$S$148,142,0)/1000</f>
        <v>3022.5825440694484</v>
      </c>
      <c r="I13" s="26">
        <f t="shared" si="1"/>
        <v>3.9736574529656531E-3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20084.139649231336</v>
      </c>
      <c r="G14" s="26">
        <f t="shared" si="0"/>
        <v>4.4120047804602151E-2</v>
      </c>
      <c r="H14" s="25">
        <f>HLOOKUP(D14,Cuadro2!$B$7:$S$148,142,0)/1000</f>
        <v>4471.5448308836894</v>
      </c>
      <c r="I14" s="26">
        <f t="shared" si="1"/>
        <v>4.4915438419661797E-3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55499.740689988314</v>
      </c>
      <c r="G15" s="26">
        <f t="shared" si="0"/>
        <v>0.12191964680344287</v>
      </c>
      <c r="H15" s="25">
        <f>HLOOKUP(D15,Cuadro2!$B$7:$S$148,142,0)/1000</f>
        <v>13456.363320891298</v>
      </c>
      <c r="I15" s="26">
        <f t="shared" si="1"/>
        <v>4.1244234691421976E-3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11397.464159441273</v>
      </c>
      <c r="G16" s="26">
        <f t="shared" si="0"/>
        <v>2.5037500851326441E-2</v>
      </c>
      <c r="H16" s="25">
        <f>HLOOKUP(D16,Cuadro2!$B$7:$S$148,142,0)/1000</f>
        <v>2395.4637223365908</v>
      </c>
      <c r="I16" s="26">
        <f t="shared" si="1"/>
        <v>4.7579364501182777E-3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51914.755735155697</v>
      </c>
      <c r="G17" s="27">
        <f t="shared" si="0"/>
        <v>0.11404429289989401</v>
      </c>
      <c r="H17" s="25">
        <f>HLOOKUP(D17,Cuadro2!$B$7:$S$148,142,0)/1000</f>
        <v>13194.268465830088</v>
      </c>
      <c r="I17" s="26">
        <f t="shared" si="1"/>
        <v>3.9346444912502845E-3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15235.484464162735</v>
      </c>
      <c r="G18" s="27">
        <f t="shared" si="0"/>
        <v>3.3468712856259165E-2</v>
      </c>
      <c r="H18" s="25">
        <f>HLOOKUP(D18,Cuadro2!$B$7:$S$148,142,0)/1000</f>
        <v>2679.7142080112708</v>
      </c>
      <c r="I18" s="26">
        <f t="shared" si="1"/>
        <v>5.685488556434394E-3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64683.744385879516</v>
      </c>
      <c r="G19" s="27">
        <f t="shared" si="0"/>
        <v>0.14209470479333644</v>
      </c>
      <c r="H19" s="25">
        <f>HLOOKUP(D19,Cuadro2!$B$7:$S$148,142,0)/1000</f>
        <v>17324.180681882775</v>
      </c>
      <c r="I19" s="26">
        <f t="shared" si="1"/>
        <v>3.7337260314725461E-3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4732.4274194043328</v>
      </c>
      <c r="G20" s="27">
        <f t="shared" si="0"/>
        <v>1.0396010365518455E-2</v>
      </c>
      <c r="H20" s="25">
        <f>HLOOKUP(D20,Cuadro2!$B$7:$S$148,142,0)/1000</f>
        <v>4526.9912850708561</v>
      </c>
      <c r="I20" s="26">
        <f t="shared" si="1"/>
        <v>1.0453802804990956E-3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12271.578318570999</v>
      </c>
      <c r="G21" s="27">
        <f t="shared" si="0"/>
        <v>2.6957720445545359E-2</v>
      </c>
      <c r="H21" s="25">
        <f>HLOOKUP(D21,Cuadro2!$B$7:$S$148,142,0)/1000</f>
        <v>4445.4286723284758</v>
      </c>
      <c r="I21" s="26">
        <f t="shared" si="1"/>
        <v>2.7604938068083447E-3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13148.41898249873</v>
      </c>
      <c r="G22" s="26">
        <f t="shared" si="0"/>
        <v>2.8883929518234774E-2</v>
      </c>
      <c r="H22" s="25">
        <f>HLOOKUP(D22,Cuadro2!$B$7:$S$148,142,0)/1000</f>
        <v>3487.6487261059483</v>
      </c>
      <c r="I22" s="26">
        <f t="shared" si="1"/>
        <v>3.7699952073955811E-3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13325.625239763149</v>
      </c>
      <c r="G23" s="26">
        <f t="shared" si="0"/>
        <v>2.9273209252309914E-2</v>
      </c>
      <c r="H23" s="25">
        <f>HLOOKUP(D23,Cuadro2!$B$7:$S$148,142,0)/1000</f>
        <v>4158.9896245771552</v>
      </c>
      <c r="I23" s="26">
        <f t="shared" si="1"/>
        <v>3.2040534943911926E-3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5189.9235641272153</v>
      </c>
      <c r="G24" s="26">
        <f t="shared" si="0"/>
        <v>1.1401019896826273E-2</v>
      </c>
      <c r="H24" s="25">
        <f>HLOOKUP(D24,Cuadro2!$B$7:$S$148,142,0)/1000</f>
        <v>1297.526819558921</v>
      </c>
      <c r="I24" s="26">
        <f t="shared" si="1"/>
        <v>3.9998584120916041E-3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455215.72728523571</v>
      </c>
      <c r="G26" s="32">
        <f>+IF(F26&gt;0,F26/$F$26,0)</f>
        <v>1</v>
      </c>
      <c r="H26" s="31">
        <f>SUM(H9:H24)</f>
        <v>124362.25045693359</v>
      </c>
      <c r="I26" s="32">
        <f>+F26/1000/H26</f>
        <v>3.6604011716793116E-3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0" display="volver"/>
  </hyperlinks>
  <pageMargins left="0.75" right="0.75" top="1" bottom="1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Baradero.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96762.93887558447</v>
      </c>
      <c r="G9" s="26">
        <f t="shared" ref="G9:G24" si="0">+IF(F9&gt;0,F9/$F$26,0)</f>
        <v>0.31618932576254477</v>
      </c>
      <c r="H9" s="25">
        <f>HLOOKUP(D9,Cuadro2!$B$7:$S$148,142,0)/1000</f>
        <v>9542.7400717648925</v>
      </c>
      <c r="I9" s="26">
        <f>+F9/1000/H9</f>
        <v>1.0139953320313852E-2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52.509140444944194</v>
      </c>
      <c r="G10" s="26">
        <f t="shared" si="0"/>
        <v>1.7158252846169962E-4</v>
      </c>
      <c r="H10" s="25">
        <f>HLOOKUP(D10,Cuadro2!$B$7:$S$148,142,0)/1000</f>
        <v>196.14692543331509</v>
      </c>
      <c r="I10" s="26">
        <f t="shared" ref="I10:I24" si="1">+F10/1000/H10</f>
        <v>2.6770310229917905E-4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547.63472758291937</v>
      </c>
      <c r="G11" s="26">
        <f t="shared" si="0"/>
        <v>1.789489419097103E-3</v>
      </c>
      <c r="H11" s="25">
        <f>HLOOKUP(D11,Cuadro2!$B$7:$S$148,142,0)/1000</f>
        <v>79.154315941984848</v>
      </c>
      <c r="I11" s="26">
        <f t="shared" si="1"/>
        <v>6.9185706561383379E-3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47032.215879626179</v>
      </c>
      <c r="G12" s="26">
        <f t="shared" si="0"/>
        <v>0.15368574787934403</v>
      </c>
      <c r="H12" s="25">
        <f>HLOOKUP(D12,Cuadro2!$B$7:$S$148,142,0)/1000</f>
        <v>40083.506242246905</v>
      </c>
      <c r="I12" s="26">
        <f t="shared" si="1"/>
        <v>1.1733558335786385E-3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6062.6632065976964</v>
      </c>
      <c r="G13" s="26">
        <f t="shared" si="0"/>
        <v>1.9810781006602971E-2</v>
      </c>
      <c r="H13" s="25">
        <f>HLOOKUP(D13,Cuadro2!$B$7:$S$148,142,0)/1000</f>
        <v>3022.5825440694484</v>
      </c>
      <c r="I13" s="26">
        <f t="shared" si="1"/>
        <v>2.0057891284038323E-3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10820.982188522783</v>
      </c>
      <c r="G14" s="26">
        <f t="shared" si="0"/>
        <v>3.5359395880656154E-2</v>
      </c>
      <c r="H14" s="25">
        <f>HLOOKUP(D14,Cuadro2!$B$7:$S$148,142,0)/1000</f>
        <v>4471.5448308836894</v>
      </c>
      <c r="I14" s="26">
        <f t="shared" si="1"/>
        <v>2.4199650451417446E-3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24502.777141509821</v>
      </c>
      <c r="G15" s="26">
        <f t="shared" si="0"/>
        <v>8.0066983017593754E-2</v>
      </c>
      <c r="H15" s="25">
        <f>HLOOKUP(D15,Cuadro2!$B$7:$S$148,142,0)/1000</f>
        <v>13456.363320891298</v>
      </c>
      <c r="I15" s="26">
        <f t="shared" si="1"/>
        <v>1.8209063293846061E-3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4288.4546626484471</v>
      </c>
      <c r="G16" s="26">
        <f t="shared" si="0"/>
        <v>1.401325346359643E-2</v>
      </c>
      <c r="H16" s="25">
        <f>HLOOKUP(D16,Cuadro2!$B$7:$S$148,142,0)/1000</f>
        <v>2395.4637223365908</v>
      </c>
      <c r="I16" s="26">
        <f t="shared" si="1"/>
        <v>1.7902398699093588E-3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35549.046568275437</v>
      </c>
      <c r="G17" s="27">
        <f t="shared" si="0"/>
        <v>0.11616254318584453</v>
      </c>
      <c r="H17" s="25">
        <f>HLOOKUP(D17,Cuadro2!$B$7:$S$148,142,0)/1000</f>
        <v>13194.268465830088</v>
      </c>
      <c r="I17" s="26">
        <f t="shared" si="1"/>
        <v>2.6942794638701441E-3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7799.3629165089133</v>
      </c>
      <c r="G18" s="27">
        <f t="shared" si="0"/>
        <v>2.5485742068243399E-2</v>
      </c>
      <c r="H18" s="25">
        <f>HLOOKUP(D18,Cuadro2!$B$7:$S$148,142,0)/1000</f>
        <v>2679.7142080112708</v>
      </c>
      <c r="I18" s="26">
        <f t="shared" si="1"/>
        <v>2.9105204178833497E-3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36332.246927556458</v>
      </c>
      <c r="G19" s="27">
        <f t="shared" si="0"/>
        <v>0.11872178328764071</v>
      </c>
      <c r="H19" s="25">
        <f>HLOOKUP(D19,Cuadro2!$B$7:$S$148,142,0)/1000</f>
        <v>17324.180681882775</v>
      </c>
      <c r="I19" s="26">
        <f t="shared" si="1"/>
        <v>2.0971985685621416E-3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3930.0285917300916</v>
      </c>
      <c r="G20" s="27">
        <f t="shared" si="0"/>
        <v>1.2842035443388192E-2</v>
      </c>
      <c r="H20" s="25">
        <f>HLOOKUP(D20,Cuadro2!$B$7:$S$148,142,0)/1000</f>
        <v>4526.9912850708561</v>
      </c>
      <c r="I20" s="26">
        <f t="shared" si="1"/>
        <v>8.6813257288357671E-4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15270.192689144289</v>
      </c>
      <c r="G21" s="27">
        <f t="shared" si="0"/>
        <v>4.9897946328942656E-2</v>
      </c>
      <c r="H21" s="25">
        <f>HLOOKUP(D21,Cuadro2!$B$7:$S$148,142,0)/1000</f>
        <v>4445.4286723284758</v>
      </c>
      <c r="I21" s="26">
        <f t="shared" si="1"/>
        <v>3.4350326626983981E-3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9747.7403615664316</v>
      </c>
      <c r="G22" s="26">
        <f t="shared" si="0"/>
        <v>3.1852396056252147E-2</v>
      </c>
      <c r="H22" s="25">
        <f>HLOOKUP(D22,Cuadro2!$B$7:$S$148,142,0)/1000</f>
        <v>3487.6487261059483</v>
      </c>
      <c r="I22" s="26">
        <f t="shared" si="1"/>
        <v>2.7949318085282175E-3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5083.7815270243955</v>
      </c>
      <c r="G23" s="26">
        <f t="shared" si="0"/>
        <v>1.6612118978948431E-2</v>
      </c>
      <c r="H23" s="25">
        <f>HLOOKUP(D23,Cuadro2!$B$7:$S$148,142,0)/1000</f>
        <v>4158.9896245771552</v>
      </c>
      <c r="I23" s="26">
        <f t="shared" si="1"/>
        <v>1.2223597522297892E-3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2245.9049759807149</v>
      </c>
      <c r="G24" s="26">
        <f t="shared" si="0"/>
        <v>7.3388756928430684E-3</v>
      </c>
      <c r="H24" s="25">
        <f>HLOOKUP(D24,Cuadro2!$B$7:$S$148,142,0)/1000</f>
        <v>1297.526819558921</v>
      </c>
      <c r="I24" s="26">
        <f t="shared" si="1"/>
        <v>1.7309121800998177E-3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306028.48038030398</v>
      </c>
      <c r="G26" s="32">
        <f>+IF(F26&gt;0,F26/$F$26,0)</f>
        <v>1</v>
      </c>
      <c r="H26" s="31">
        <f>SUM(H9:H24)</f>
        <v>124362.25045693359</v>
      </c>
      <c r="I26" s="32">
        <f>+F26/1000/H26</f>
        <v>2.4607827476255026E-3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11" display="volver"/>
  </hyperlinks>
  <pageMargins left="0.75" right="0.75" top="1" bottom="1" header="0" footer="0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Arrecifes.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110947.34921032799</v>
      </c>
      <c r="G9" s="26">
        <f t="shared" ref="G9:G24" si="0">+IF(F9&gt;0,F9/$F$26,0)</f>
        <v>0.37011225850956725</v>
      </c>
      <c r="H9" s="25">
        <f>HLOOKUP(D9,Cuadro2!$B$7:$S$148,142,0)/1000</f>
        <v>9542.7400717648925</v>
      </c>
      <c r="I9" s="26">
        <f>+F9/1000/H9</f>
        <v>1.1626361860007019E-2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26791.913535776108</v>
      </c>
      <c r="G12" s="26">
        <f t="shared" si="0"/>
        <v>8.9375867914797083E-2</v>
      </c>
      <c r="H12" s="25">
        <f>HLOOKUP(D12,Cuadro2!$B$7:$S$148,142,0)/1000</f>
        <v>40083.506242246905</v>
      </c>
      <c r="I12" s="26">
        <f t="shared" si="1"/>
        <v>6.6840244398425834E-4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5584.0712837219316</v>
      </c>
      <c r="G13" s="26">
        <f t="shared" si="0"/>
        <v>1.8628054200544635E-2</v>
      </c>
      <c r="H13" s="25">
        <f>HLOOKUP(D13,Cuadro2!$B$7:$S$148,142,0)/1000</f>
        <v>3022.5825440694484</v>
      </c>
      <c r="I13" s="26">
        <f t="shared" si="1"/>
        <v>1.8474503846647073E-3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9685.3849816728689</v>
      </c>
      <c r="G14" s="26">
        <f t="shared" si="0"/>
        <v>3.2309737326900415E-2</v>
      </c>
      <c r="H14" s="25">
        <f>HLOOKUP(D14,Cuadro2!$B$7:$S$148,142,0)/1000</f>
        <v>4471.5448308836894</v>
      </c>
      <c r="I14" s="26">
        <f t="shared" si="1"/>
        <v>2.1660042218024219E-3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37217.345609857344</v>
      </c>
      <c r="G15" s="26">
        <f t="shared" si="0"/>
        <v>0.12415434832320595</v>
      </c>
      <c r="H15" s="25">
        <f>HLOOKUP(D15,Cuadro2!$B$7:$S$148,142,0)/1000</f>
        <v>13456.363320891298</v>
      </c>
      <c r="I15" s="26">
        <f t="shared" si="1"/>
        <v>2.7657803763425893E-3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3718.5950649009346</v>
      </c>
      <c r="G16" s="26">
        <f t="shared" si="0"/>
        <v>1.2404961702545098E-2</v>
      </c>
      <c r="H16" s="25">
        <f>HLOOKUP(D16,Cuadro2!$B$7:$S$148,142,0)/1000</f>
        <v>2395.4637223365908</v>
      </c>
      <c r="I16" s="26">
        <f t="shared" si="1"/>
        <v>1.5523487290693473E-3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37123.505698771107</v>
      </c>
      <c r="G17" s="27">
        <f t="shared" si="0"/>
        <v>0.12384130522954336</v>
      </c>
      <c r="H17" s="25">
        <f>HLOOKUP(D17,Cuadro2!$B$7:$S$148,142,0)/1000</f>
        <v>13194.268465830088</v>
      </c>
      <c r="I17" s="26">
        <f t="shared" si="1"/>
        <v>2.8136084842378234E-3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5024.842045958585</v>
      </c>
      <c r="G18" s="27">
        <f t="shared" si="0"/>
        <v>1.6762506283570077E-2</v>
      </c>
      <c r="H18" s="25">
        <f>HLOOKUP(D18,Cuadro2!$B$7:$S$148,142,0)/1000</f>
        <v>2679.7142080112708</v>
      </c>
      <c r="I18" s="26">
        <f t="shared" si="1"/>
        <v>1.8751410247168606E-3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34212.975460642374</v>
      </c>
      <c r="G19" s="27">
        <f t="shared" si="0"/>
        <v>0.11413198880547924</v>
      </c>
      <c r="H19" s="25">
        <f>HLOOKUP(D19,Cuadro2!$B$7:$S$148,142,0)/1000</f>
        <v>17324.180681882775</v>
      </c>
      <c r="I19" s="26">
        <f t="shared" si="1"/>
        <v>1.9748683120363385E-3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3816.9011686757194</v>
      </c>
      <c r="G20" s="27">
        <f t="shared" si="0"/>
        <v>1.2732903689012805E-2</v>
      </c>
      <c r="H20" s="25">
        <f>HLOOKUP(D20,Cuadro2!$B$7:$S$148,142,0)/1000</f>
        <v>4526.9912850708561</v>
      </c>
      <c r="I20" s="26">
        <f t="shared" si="1"/>
        <v>8.4314303437321009E-4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6751.2682578958566</v>
      </c>
      <c r="G21" s="27">
        <f t="shared" si="0"/>
        <v>2.2521738108378191E-2</v>
      </c>
      <c r="H21" s="25">
        <f>HLOOKUP(D21,Cuadro2!$B$7:$S$148,142,0)/1000</f>
        <v>4445.4286723284758</v>
      </c>
      <c r="I21" s="26">
        <f t="shared" si="1"/>
        <v>1.5186990401894363E-3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10526.057326561795</v>
      </c>
      <c r="G22" s="26">
        <f t="shared" si="0"/>
        <v>3.5114158905675819E-2</v>
      </c>
      <c r="H22" s="25">
        <f>HLOOKUP(D22,Cuadro2!$B$7:$S$148,142,0)/1000</f>
        <v>3487.6487261059483</v>
      </c>
      <c r="I22" s="26">
        <f t="shared" si="1"/>
        <v>3.0180956148970926E-3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5247.9942874319158</v>
      </c>
      <c r="G23" s="26">
        <f t="shared" si="0"/>
        <v>1.7506925872420233E-2</v>
      </c>
      <c r="H23" s="25">
        <f>HLOOKUP(D23,Cuadro2!$B$7:$S$148,142,0)/1000</f>
        <v>4158.9896245771552</v>
      </c>
      <c r="I23" s="26">
        <f t="shared" si="1"/>
        <v>1.2618435632585836E-3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3118.5469911879459</v>
      </c>
      <c r="G24" s="26">
        <f t="shared" si="0"/>
        <v>1.0403245128359872E-2</v>
      </c>
      <c r="H24" s="25">
        <f>HLOOKUP(D24,Cuadro2!$B$7:$S$148,142,0)/1000</f>
        <v>1297.526819558921</v>
      </c>
      <c r="I24" s="26">
        <f t="shared" si="1"/>
        <v>2.4034547449647775E-3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299766.75092338247</v>
      </c>
      <c r="G26" s="32">
        <f>+IF(F26&gt;0,F26/$F$26,0)</f>
        <v>1</v>
      </c>
      <c r="H26" s="31">
        <f>SUM(H9:H24)</f>
        <v>124362.25045693359</v>
      </c>
      <c r="I26" s="32">
        <f>+F26/1000/H26</f>
        <v>2.4104320227559014E-3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2" display="volver"/>
  </hyperlinks>
  <pageMargins left="0.75" right="0.75" top="1" bottom="1" header="0" footer="0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Benito Juárez.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92327.660306002828</v>
      </c>
      <c r="G9" s="26">
        <f t="shared" ref="G9:G24" si="0">+IF(F9&gt;0,F9/$F$26,0)</f>
        <v>0.40635129066008363</v>
      </c>
      <c r="H9" s="25">
        <f>HLOOKUP(D9,Cuadro2!$B$7:$S$148,142,0)/1000</f>
        <v>9542.7400717648925</v>
      </c>
      <c r="I9" s="26">
        <f>+F9/1000/H9</f>
        <v>9.675172918015694E-3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4.9521973280201884E-5</v>
      </c>
      <c r="H10" s="25">
        <f>HLOOKUP(D10,Cuadro2!$B$7:$S$148,142,0)/1000</f>
        <v>196.14692543331509</v>
      </c>
      <c r="I10" s="26">
        <f t="shared" ref="I10:I24" si="1">+F10/1000/H10</f>
        <v>5.7364950492681207E-5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2544.3129362669315</v>
      </c>
      <c r="G11" s="26">
        <f t="shared" si="0"/>
        <v>1.1197996809066709E-2</v>
      </c>
      <c r="H11" s="25">
        <f>HLOOKUP(D11,Cuadro2!$B$7:$S$148,142,0)/1000</f>
        <v>79.154315941984848</v>
      </c>
      <c r="I11" s="26">
        <f t="shared" si="1"/>
        <v>3.2143704433397584E-2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8686.669152362656</v>
      </c>
      <c r="G12" s="26">
        <f t="shared" si="0"/>
        <v>3.8231654629833633E-2</v>
      </c>
      <c r="H12" s="25">
        <f>HLOOKUP(D12,Cuadro2!$B$7:$S$148,142,0)/1000</f>
        <v>40083.506242246905</v>
      </c>
      <c r="I12" s="26">
        <f t="shared" si="1"/>
        <v>2.1671430388011184E-4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3879.2647872298626</v>
      </c>
      <c r="G13" s="26">
        <f t="shared" si="0"/>
        <v>1.7073369430987095E-2</v>
      </c>
      <c r="H13" s="25">
        <f>HLOOKUP(D13,Cuadro2!$B$7:$S$148,142,0)/1000</f>
        <v>3022.5825440694484</v>
      </c>
      <c r="I13" s="26">
        <f t="shared" si="1"/>
        <v>1.2834272449701314E-3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6967.3374238143906</v>
      </c>
      <c r="G14" s="26">
        <f t="shared" si="0"/>
        <v>3.066455431934308E-2</v>
      </c>
      <c r="H14" s="25">
        <f>HLOOKUP(D14,Cuadro2!$B$7:$S$148,142,0)/1000</f>
        <v>4471.5448308836894</v>
      </c>
      <c r="I14" s="26">
        <f t="shared" si="1"/>
        <v>1.5581499654645013E-3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15048.292860349242</v>
      </c>
      <c r="G15" s="26">
        <f t="shared" si="0"/>
        <v>6.6230349667338706E-2</v>
      </c>
      <c r="H15" s="25">
        <f>HLOOKUP(D15,Cuadro2!$B$7:$S$148,142,0)/1000</f>
        <v>13456.363320891298</v>
      </c>
      <c r="I15" s="26">
        <f t="shared" si="1"/>
        <v>1.1183031032601831E-3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1206.5010058675734</v>
      </c>
      <c r="G16" s="26">
        <f t="shared" si="0"/>
        <v>5.3100364429477737E-3</v>
      </c>
      <c r="H16" s="25">
        <f>HLOOKUP(D16,Cuadro2!$B$7:$S$148,142,0)/1000</f>
        <v>2395.4637223365908</v>
      </c>
      <c r="I16" s="26">
        <f t="shared" si="1"/>
        <v>5.0366072949362985E-4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21535.69115285507</v>
      </c>
      <c r="G17" s="27">
        <f t="shared" si="0"/>
        <v>9.4782602160781049E-2</v>
      </c>
      <c r="H17" s="25">
        <f>HLOOKUP(D17,Cuadro2!$B$7:$S$148,142,0)/1000</f>
        <v>13194.268465830088</v>
      </c>
      <c r="I17" s="26">
        <f t="shared" si="1"/>
        <v>1.6322004670912386E-3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5705.8189327639593</v>
      </c>
      <c r="G18" s="27">
        <f t="shared" si="0"/>
        <v>2.5112375640376002E-2</v>
      </c>
      <c r="H18" s="25">
        <f>HLOOKUP(D18,Cuadro2!$B$7:$S$148,142,0)/1000</f>
        <v>2679.7142080112708</v>
      </c>
      <c r="I18" s="26">
        <f t="shared" si="1"/>
        <v>2.1292639773696199E-3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25798.824691343467</v>
      </c>
      <c r="G19" s="27">
        <f t="shared" si="0"/>
        <v>0.11354544971783562</v>
      </c>
      <c r="H19" s="25">
        <f>HLOOKUP(D19,Cuadro2!$B$7:$S$148,142,0)/1000</f>
        <v>17324.180681882775</v>
      </c>
      <c r="I19" s="26">
        <f t="shared" si="1"/>
        <v>1.4891800752414961E-3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3086.8221080230596</v>
      </c>
      <c r="G20" s="27">
        <f t="shared" si="0"/>
        <v>1.3585681078411318E-2</v>
      </c>
      <c r="H20" s="25">
        <f>HLOOKUP(D20,Cuadro2!$B$7:$S$148,142,0)/1000</f>
        <v>4526.9912850708561</v>
      </c>
      <c r="I20" s="26">
        <f t="shared" si="1"/>
        <v>6.8187056560122027E-4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7963.1178547767349</v>
      </c>
      <c r="G21" s="27">
        <f t="shared" si="0"/>
        <v>3.5047170124774631E-2</v>
      </c>
      <c r="H21" s="25">
        <f>HLOOKUP(D21,Cuadro2!$B$7:$S$148,142,0)/1000</f>
        <v>4445.4286723284758</v>
      </c>
      <c r="I21" s="26">
        <f t="shared" si="1"/>
        <v>1.7913048305880758E-3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8168.7591220763179</v>
      </c>
      <c r="G22" s="26">
        <f t="shared" si="0"/>
        <v>3.5952235780107041E-2</v>
      </c>
      <c r="H22" s="25">
        <f>HLOOKUP(D22,Cuadro2!$B$7:$S$148,142,0)/1000</f>
        <v>3487.6487261059483</v>
      </c>
      <c r="I22" s="26">
        <f t="shared" si="1"/>
        <v>2.3421966383629905E-3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22393.449328451312</v>
      </c>
      <c r="G23" s="26">
        <f t="shared" si="0"/>
        <v>9.8557756221574574E-2</v>
      </c>
      <c r="H23" s="25">
        <f>HLOOKUP(D23,Cuadro2!$B$7:$S$148,142,0)/1000</f>
        <v>4158.9896245771552</v>
      </c>
      <c r="I23" s="26">
        <f t="shared" si="1"/>
        <v>5.3843484475458517E-3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1887.6624644745889</v>
      </c>
      <c r="G24" s="26">
        <f t="shared" si="0"/>
        <v>8.307955343258842E-3</v>
      </c>
      <c r="H24" s="25">
        <f>HLOOKUP(D24,Cuadro2!$B$7:$S$148,142,0)/1000</f>
        <v>1297.526819558921</v>
      </c>
      <c r="I24" s="26">
        <f t="shared" si="1"/>
        <v>1.454815758734203E-3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227211.43608532479</v>
      </c>
      <c r="G26" s="32">
        <f>+IF(F26&gt;0,F26/$F$26,0)</f>
        <v>1</v>
      </c>
      <c r="H26" s="31">
        <f>SUM(H9:H24)</f>
        <v>124362.25045693359</v>
      </c>
      <c r="I26" s="32">
        <f>+F26/1000/H26</f>
        <v>1.8270129018291422E-3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13" display="volver"/>
  </hyperlinks>
  <pageMargins left="0.75" right="0.75" top="1" bottom="1" header="0" footer="0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Berazategui.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10521.708290993056</v>
      </c>
      <c r="G9" s="26">
        <f t="shared" ref="G9:G24" si="0">+IF(F9&gt;0,F9/$F$26,0)</f>
        <v>5.6615221354701884E-3</v>
      </c>
      <c r="H9" s="25">
        <f>HLOOKUP(D9,Cuadro2!$B$7:$S$148,142,0)/1000</f>
        <v>9542.7400717648925</v>
      </c>
      <c r="I9" s="26">
        <f>+F9/1000/H9</f>
        <v>1.1025877485780777E-3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127.52219822343588</v>
      </c>
      <c r="G10" s="26">
        <f t="shared" si="0"/>
        <v>6.861716063957316E-5</v>
      </c>
      <c r="H10" s="25">
        <f>HLOOKUP(D10,Cuadro2!$B$7:$S$148,142,0)/1000</f>
        <v>196.14692543331509</v>
      </c>
      <c r="I10" s="26">
        <f t="shared" ref="I10:I24" si="1">+F10/1000/H10</f>
        <v>6.5013610558372042E-4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683071.84155663871</v>
      </c>
      <c r="G12" s="26">
        <f t="shared" si="0"/>
        <v>0.36754738338448079</v>
      </c>
      <c r="H12" s="25">
        <f>HLOOKUP(D12,Cuadro2!$B$7:$S$148,142,0)/1000</f>
        <v>40083.506242246905</v>
      </c>
      <c r="I12" s="26">
        <f t="shared" si="1"/>
        <v>1.7041219833126769E-2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49482.248451579318</v>
      </c>
      <c r="G13" s="26">
        <f t="shared" si="0"/>
        <v>2.6625414540456836E-2</v>
      </c>
      <c r="H13" s="25">
        <f>HLOOKUP(D13,Cuadro2!$B$7:$S$148,142,0)/1000</f>
        <v>3022.5825440694484</v>
      </c>
      <c r="I13" s="26">
        <f t="shared" si="1"/>
        <v>1.6370850995837152E-2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81470.140895541554</v>
      </c>
      <c r="G14" s="26">
        <f t="shared" si="0"/>
        <v>4.3837463775233634E-2</v>
      </c>
      <c r="H14" s="25">
        <f>HLOOKUP(D14,Cuadro2!$B$7:$S$148,142,0)/1000</f>
        <v>4471.5448308836894</v>
      </c>
      <c r="I14" s="26">
        <f t="shared" si="1"/>
        <v>1.8219685584465226E-2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179323.9618135904</v>
      </c>
      <c r="G15" s="26">
        <f t="shared" si="0"/>
        <v>9.6490660180812912E-2</v>
      </c>
      <c r="H15" s="25">
        <f>HLOOKUP(D15,Cuadro2!$B$7:$S$148,142,0)/1000</f>
        <v>13456.363320891298</v>
      </c>
      <c r="I15" s="26">
        <f t="shared" si="1"/>
        <v>1.3326331753779719E-2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49453.364903462709</v>
      </c>
      <c r="G16" s="26">
        <f t="shared" si="0"/>
        <v>2.6609872877212559E-2</v>
      </c>
      <c r="H16" s="25">
        <f>HLOOKUP(D16,Cuadro2!$B$7:$S$148,142,0)/1000</f>
        <v>2395.4637223365908</v>
      </c>
      <c r="I16" s="26">
        <f t="shared" si="1"/>
        <v>2.0644589372125724E-2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213992.48977177966</v>
      </c>
      <c r="G17" s="27">
        <f t="shared" si="0"/>
        <v>0.11514510611403415</v>
      </c>
      <c r="H17" s="25">
        <f>HLOOKUP(D17,Cuadro2!$B$7:$S$148,142,0)/1000</f>
        <v>13194.268465830088</v>
      </c>
      <c r="I17" s="26">
        <f t="shared" si="1"/>
        <v>1.6218594484868003E-2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33148.060435026186</v>
      </c>
      <c r="G18" s="27">
        <f t="shared" si="0"/>
        <v>1.7836312574969881E-2</v>
      </c>
      <c r="H18" s="25">
        <f>HLOOKUP(D18,Cuadro2!$B$7:$S$148,142,0)/1000</f>
        <v>2679.7142080112708</v>
      </c>
      <c r="I18" s="26">
        <f t="shared" si="1"/>
        <v>1.2369998388606808E-2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291681.18036738626</v>
      </c>
      <c r="G19" s="27">
        <f t="shared" si="0"/>
        <v>0.15694784663091735</v>
      </c>
      <c r="H19" s="25">
        <f>HLOOKUP(D19,Cuadro2!$B$7:$S$148,142,0)/1000</f>
        <v>17324.180681882775</v>
      </c>
      <c r="I19" s="26">
        <f t="shared" si="1"/>
        <v>1.6836650790211377E-2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71990.85688947131</v>
      </c>
      <c r="G20" s="27">
        <f t="shared" si="0"/>
        <v>3.8736849431580324E-2</v>
      </c>
      <c r="H20" s="25">
        <f>HLOOKUP(D20,Cuadro2!$B$7:$S$148,142,0)/1000</f>
        <v>4526.9912850708561</v>
      </c>
      <c r="I20" s="26">
        <f t="shared" si="1"/>
        <v>1.5902583494446579E-2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82955.635487167616</v>
      </c>
      <c r="G21" s="27">
        <f t="shared" si="0"/>
        <v>4.4636778894035362E-2</v>
      </c>
      <c r="H21" s="25">
        <f>HLOOKUP(D21,Cuadro2!$B$7:$S$148,142,0)/1000</f>
        <v>4445.4286723284758</v>
      </c>
      <c r="I21" s="26">
        <f t="shared" si="1"/>
        <v>1.8660885507744789E-2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43409.38472291574</v>
      </c>
      <c r="G22" s="26">
        <f t="shared" si="0"/>
        <v>2.3357727252931979E-2</v>
      </c>
      <c r="H22" s="25">
        <f>HLOOKUP(D22,Cuadro2!$B$7:$S$148,142,0)/1000</f>
        <v>3487.6487261059483</v>
      </c>
      <c r="I22" s="26">
        <f t="shared" si="1"/>
        <v>1.2446604613012006E-2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43745.953893211299</v>
      </c>
      <c r="G23" s="26">
        <f t="shared" si="0"/>
        <v>2.3538828434892738E-2</v>
      </c>
      <c r="H23" s="25">
        <f>HLOOKUP(D23,Cuadro2!$B$7:$S$148,142,0)/1000</f>
        <v>4158.9896245771552</v>
      </c>
      <c r="I23" s="26">
        <f t="shared" si="1"/>
        <v>1.0518408998834411E-2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24084.919619719567</v>
      </c>
      <c r="G24" s="26">
        <f t="shared" si="0"/>
        <v>1.2959616612331772E-2</v>
      </c>
      <c r="H24" s="25">
        <f>HLOOKUP(D24,Cuadro2!$B$7:$S$148,142,0)/1000</f>
        <v>1297.526819558921</v>
      </c>
      <c r="I24" s="26">
        <f t="shared" si="1"/>
        <v>1.8562174790272893E-2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1858459.2692967067</v>
      </c>
      <c r="G26" s="32">
        <f>+IF(F26&gt;0,F26/$F$26,0)</f>
        <v>1</v>
      </c>
      <c r="H26" s="31">
        <f>SUM(H9:H24)</f>
        <v>124362.25045693359</v>
      </c>
      <c r="I26" s="32">
        <f>+F26/1000/H26</f>
        <v>1.4943917969225617E-2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4" display="volver"/>
  </hyperlinks>
  <pageMargins left="0.75" right="0.75" top="1" bottom="1" header="0" footer="0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Berisso.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1647.1797178294435</v>
      </c>
      <c r="G9" s="26">
        <f t="shared" ref="G9:G24" si="0">+IF(F9&gt;0,F9/$F$26,0)</f>
        <v>3.503061716566789E-3</v>
      </c>
      <c r="H9" s="25">
        <f>HLOOKUP(D9,Cuadro2!$B$7:$S$148,142,0)/1000</f>
        <v>9542.7400717648925</v>
      </c>
      <c r="I9" s="26">
        <f>+F9/1000/H9</f>
        <v>1.7261077064260893E-4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22.503917333547506</v>
      </c>
      <c r="G10" s="26">
        <f t="shared" si="0"/>
        <v>4.7859143984491881E-5</v>
      </c>
      <c r="H10" s="25">
        <f>HLOOKUP(D10,Cuadro2!$B$7:$S$148,142,0)/1000</f>
        <v>196.14692543331509</v>
      </c>
      <c r="I10" s="26">
        <f t="shared" ref="I10:I24" si="1">+F10/1000/H10</f>
        <v>1.1472990098536241E-4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3769.9519649739991</v>
      </c>
      <c r="G11" s="26">
        <f t="shared" si="0"/>
        <v>8.0175673964700944E-3</v>
      </c>
      <c r="H11" s="25">
        <f>HLOOKUP(D11,Cuadro2!$B$7:$S$148,142,0)/1000</f>
        <v>79.154315941984848</v>
      </c>
      <c r="I11" s="26">
        <f t="shared" si="1"/>
        <v>4.7627876258031686E-2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115255.55965369825</v>
      </c>
      <c r="G12" s="26">
        <f t="shared" si="0"/>
        <v>0.24511432133002745</v>
      </c>
      <c r="H12" s="25">
        <f>HLOOKUP(D12,Cuadro2!$B$7:$S$148,142,0)/1000</f>
        <v>40083.506242246905</v>
      </c>
      <c r="I12" s="26">
        <f t="shared" si="1"/>
        <v>2.8753861739825065E-3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12591.382318676824</v>
      </c>
      <c r="G13" s="26">
        <f t="shared" si="0"/>
        <v>2.6778128021959981E-2</v>
      </c>
      <c r="H13" s="25">
        <f>HLOOKUP(D13,Cuadro2!$B$7:$S$148,142,0)/1000</f>
        <v>3022.5825440694484</v>
      </c>
      <c r="I13" s="26">
        <f t="shared" si="1"/>
        <v>4.165769548091296E-3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11917.723819195633</v>
      </c>
      <c r="G14" s="26">
        <f t="shared" si="0"/>
        <v>2.5345456605460216E-2</v>
      </c>
      <c r="H14" s="25">
        <f>HLOOKUP(D14,Cuadro2!$B$7:$S$148,142,0)/1000</f>
        <v>4471.5448308836894</v>
      </c>
      <c r="I14" s="26">
        <f t="shared" si="1"/>
        <v>2.66523634894216E-3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48184.239211448075</v>
      </c>
      <c r="G15" s="26">
        <f t="shared" si="0"/>
        <v>0.10247355640460698</v>
      </c>
      <c r="H15" s="25">
        <f>HLOOKUP(D15,Cuadro2!$B$7:$S$148,142,0)/1000</f>
        <v>13456.363320891298</v>
      </c>
      <c r="I15" s="26">
        <f t="shared" si="1"/>
        <v>3.5807772176187449E-3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19934.03392125179</v>
      </c>
      <c r="G16" s="26">
        <f t="shared" si="0"/>
        <v>4.239376573814238E-2</v>
      </c>
      <c r="H16" s="25">
        <f>HLOOKUP(D16,Cuadro2!$B$7:$S$148,142,0)/1000</f>
        <v>2395.4637223365908</v>
      </c>
      <c r="I16" s="26">
        <f t="shared" si="1"/>
        <v>8.3215762089720452E-3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68888.709070471072</v>
      </c>
      <c r="G17" s="27">
        <f t="shared" si="0"/>
        <v>0.14650581040815247</v>
      </c>
      <c r="H17" s="25">
        <f>HLOOKUP(D17,Cuadro2!$B$7:$S$148,142,0)/1000</f>
        <v>13194.268465830088</v>
      </c>
      <c r="I17" s="26">
        <f t="shared" si="1"/>
        <v>5.2211086388666327E-3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10890.281653825572</v>
      </c>
      <c r="G18" s="27">
        <f t="shared" si="0"/>
        <v>2.3160392476430539E-2</v>
      </c>
      <c r="H18" s="25">
        <f>HLOOKUP(D18,Cuadro2!$B$7:$S$148,142,0)/1000</f>
        <v>2679.7142080112708</v>
      </c>
      <c r="I18" s="26">
        <f t="shared" si="1"/>
        <v>4.0639713075625739E-3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90883.152806119862</v>
      </c>
      <c r="G19" s="27">
        <f t="shared" si="0"/>
        <v>0.1932814554659138</v>
      </c>
      <c r="H19" s="25">
        <f>HLOOKUP(D19,Cuadro2!$B$7:$S$148,142,0)/1000</f>
        <v>17324.180681882775</v>
      </c>
      <c r="I19" s="26">
        <f t="shared" si="1"/>
        <v>5.2460289161705264E-3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12896.563104202853</v>
      </c>
      <c r="G20" s="27">
        <f t="shared" si="0"/>
        <v>2.7427156852776791E-2</v>
      </c>
      <c r="H20" s="25">
        <f>HLOOKUP(D20,Cuadro2!$B$7:$S$148,142,0)/1000</f>
        <v>4526.9912850708561</v>
      </c>
      <c r="I20" s="26">
        <f t="shared" si="1"/>
        <v>2.8488155359903673E-3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22339.376994790702</v>
      </c>
      <c r="G21" s="27">
        <f t="shared" si="0"/>
        <v>4.7509215585489116E-2</v>
      </c>
      <c r="H21" s="25">
        <f>HLOOKUP(D21,Cuadro2!$B$7:$S$148,142,0)/1000</f>
        <v>4445.4286723284758</v>
      </c>
      <c r="I21" s="26">
        <f t="shared" si="1"/>
        <v>5.0252469764832681E-3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25947.653390009225</v>
      </c>
      <c r="G22" s="26">
        <f t="shared" si="0"/>
        <v>5.5182947095210405E-2</v>
      </c>
      <c r="H22" s="25">
        <f>HLOOKUP(D22,Cuadro2!$B$7:$S$148,142,0)/1000</f>
        <v>3487.6487261059483</v>
      </c>
      <c r="I22" s="26">
        <f t="shared" si="1"/>
        <v>7.4398700751553224E-3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16959.714441730172</v>
      </c>
      <c r="G23" s="26">
        <f t="shared" si="0"/>
        <v>3.6068272175557192E-2</v>
      </c>
      <c r="H23" s="25">
        <f>HLOOKUP(D23,Cuadro2!$B$7:$S$148,142,0)/1000</f>
        <v>4158.9896245771552</v>
      </c>
      <c r="I23" s="26">
        <f t="shared" si="1"/>
        <v>4.0778448547955839E-3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8083.4207724459275</v>
      </c>
      <c r="G24" s="26">
        <f t="shared" si="0"/>
        <v>1.7191033583251122E-2</v>
      </c>
      <c r="H24" s="25">
        <f>HLOOKUP(D24,Cuadro2!$B$7:$S$148,142,0)/1000</f>
        <v>1297.526819558921</v>
      </c>
      <c r="I24" s="26">
        <f t="shared" si="1"/>
        <v>6.2298679692754187E-3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470211.44675800303</v>
      </c>
      <c r="G26" s="32">
        <f>+IF(F26&gt;0,F26/$F$26,0)</f>
        <v>1</v>
      </c>
      <c r="H26" s="31">
        <f>SUM(H9:H24)</f>
        <v>124362.25045693359</v>
      </c>
      <c r="I26" s="32">
        <f>+F26/1000/H26</f>
        <v>3.7809821310755098E-3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15" display="volver"/>
  </hyperlink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I146"/>
  <sheetViews>
    <sheetView zoomScale="90" workbookViewId="0">
      <selection activeCell="D35" sqref="D35"/>
    </sheetView>
  </sheetViews>
  <sheetFormatPr baseColWidth="10" defaultColWidth="11.42578125" defaultRowHeight="12.75" x14ac:dyDescent="0.2"/>
  <cols>
    <col min="1" max="1" width="11.42578125" style="25"/>
    <col min="2" max="2" width="22.42578125" style="25" customWidth="1"/>
    <col min="3" max="4" width="10.85546875" style="25" customWidth="1"/>
    <col min="5" max="5" width="12" style="25" bestFit="1" customWidth="1"/>
    <col min="6" max="6" width="0.85546875" style="25" customWidth="1"/>
    <col min="7" max="8" width="10.85546875" style="25" customWidth="1"/>
    <col min="9" max="9" width="13.140625" style="25" customWidth="1"/>
    <col min="10" max="131" width="13.28515625" style="25" customWidth="1"/>
    <col min="132" max="16384" width="11.42578125" style="25"/>
  </cols>
  <sheetData>
    <row r="1" spans="2:9" s="29" customFormat="1" x14ac:dyDescent="0.2">
      <c r="B1" s="44" t="s">
        <v>157</v>
      </c>
    </row>
    <row r="2" spans="2:9" s="29" customFormat="1" x14ac:dyDescent="0.2">
      <c r="B2" s="44" t="s">
        <v>178</v>
      </c>
    </row>
    <row r="3" spans="2:9" s="29" customFormat="1" x14ac:dyDescent="0.2">
      <c r="B3" s="44" t="s">
        <v>176</v>
      </c>
    </row>
    <row r="4" spans="2:9" x14ac:dyDescent="0.2">
      <c r="B4" s="25" t="s">
        <v>177</v>
      </c>
    </row>
    <row r="6" spans="2:9" ht="12.75" customHeight="1" x14ac:dyDescent="0.2">
      <c r="B6" s="68" t="s">
        <v>326</v>
      </c>
      <c r="C6" s="66" t="s">
        <v>320</v>
      </c>
      <c r="D6" s="66"/>
      <c r="E6" s="67"/>
      <c r="G6" s="68" t="s">
        <v>321</v>
      </c>
      <c r="H6" s="66"/>
      <c r="I6" s="67"/>
    </row>
    <row r="7" spans="2:9" x14ac:dyDescent="0.2">
      <c r="B7" s="69"/>
      <c r="C7" s="45" t="s">
        <v>174</v>
      </c>
      <c r="D7" s="40" t="s">
        <v>175</v>
      </c>
      <c r="E7" s="41" t="s">
        <v>137</v>
      </c>
      <c r="F7" s="42"/>
      <c r="G7" s="43" t="s">
        <v>174</v>
      </c>
      <c r="H7" s="40" t="s">
        <v>175</v>
      </c>
      <c r="I7" s="41" t="s">
        <v>137</v>
      </c>
    </row>
    <row r="8" spans="2:9" s="28" customFormat="1" ht="5.0999999999999996" customHeight="1" x14ac:dyDescent="0.2">
      <c r="B8" s="37"/>
      <c r="C8" s="37"/>
      <c r="D8" s="37"/>
      <c r="E8" s="37"/>
      <c r="G8" s="37"/>
      <c r="H8" s="37"/>
      <c r="I8" s="37"/>
    </row>
    <row r="9" spans="2:9" x14ac:dyDescent="0.2">
      <c r="B9" s="46" t="s">
        <v>0</v>
      </c>
      <c r="C9" s="25">
        <v>163892.91388893241</v>
      </c>
      <c r="D9" s="25">
        <v>110540.63085320154</v>
      </c>
      <c r="E9" s="25">
        <v>274433.54474213399</v>
      </c>
      <c r="G9" s="26">
        <f>+C9/$E9</f>
        <v>0.59720437617395172</v>
      </c>
      <c r="H9" s="26">
        <f>+D9/$E9</f>
        <v>0.40279562382604805</v>
      </c>
      <c r="I9" s="26">
        <f>+E9/$E9</f>
        <v>1</v>
      </c>
    </row>
    <row r="10" spans="2:9" x14ac:dyDescent="0.2">
      <c r="B10" s="46" t="s">
        <v>1</v>
      </c>
      <c r="C10" s="25">
        <v>122559.05350293263</v>
      </c>
      <c r="D10" s="25">
        <v>79643.88130695447</v>
      </c>
      <c r="E10" s="25">
        <v>202202.93480988711</v>
      </c>
      <c r="G10" s="26">
        <f t="shared" ref="G10:G74" si="0">+C10/$E10</f>
        <v>0.60611906359402579</v>
      </c>
      <c r="H10" s="26">
        <f t="shared" ref="H10:H74" si="1">+D10/$E10</f>
        <v>0.3938809364059741</v>
      </c>
      <c r="I10" s="26">
        <f t="shared" ref="I10:I74" si="2">+E10/$E10</f>
        <v>1</v>
      </c>
    </row>
    <row r="11" spans="2:9" x14ac:dyDescent="0.2">
      <c r="B11" s="46" t="s">
        <v>2</v>
      </c>
      <c r="C11" s="25">
        <v>97048.351397888939</v>
      </c>
      <c r="D11" s="25">
        <v>62292.798255790658</v>
      </c>
      <c r="E11" s="25">
        <v>159341.1496536796</v>
      </c>
      <c r="G11" s="26">
        <f t="shared" si="0"/>
        <v>0.60906019323206151</v>
      </c>
      <c r="H11" s="26">
        <f t="shared" si="1"/>
        <v>0.39093980676793838</v>
      </c>
      <c r="I11" s="26">
        <f t="shared" si="2"/>
        <v>1</v>
      </c>
    </row>
    <row r="12" spans="2:9" x14ac:dyDescent="0.2">
      <c r="B12" s="46" t="s">
        <v>3</v>
      </c>
      <c r="C12" s="25">
        <v>744206.59540095448</v>
      </c>
      <c r="D12" s="25">
        <v>1736967.087314049</v>
      </c>
      <c r="E12" s="25">
        <v>2481173.6827150034</v>
      </c>
      <c r="G12" s="26">
        <f t="shared" si="0"/>
        <v>0.2999413546038473</v>
      </c>
      <c r="H12" s="26">
        <f t="shared" si="1"/>
        <v>0.70005864539615281</v>
      </c>
      <c r="I12" s="26">
        <f t="shared" si="2"/>
        <v>1</v>
      </c>
    </row>
    <row r="13" spans="2:9" x14ac:dyDescent="0.2">
      <c r="B13" s="46" t="s">
        <v>10</v>
      </c>
      <c r="C13" s="25">
        <v>153008.71901149888</v>
      </c>
      <c r="D13" s="25">
        <v>146758.03191188359</v>
      </c>
      <c r="E13" s="25">
        <v>299766.75092338247</v>
      </c>
      <c r="G13" s="26">
        <f>+C13/$E13</f>
        <v>0.51042591795180936</v>
      </c>
      <c r="H13" s="26">
        <f>+D13/$E13</f>
        <v>0.4895740820481907</v>
      </c>
      <c r="I13" s="26">
        <f>+E13/$E13</f>
        <v>1</v>
      </c>
    </row>
    <row r="14" spans="2:9" x14ac:dyDescent="0.2">
      <c r="B14" s="46" t="s">
        <v>4</v>
      </c>
      <c r="C14" s="25">
        <v>2573046.5803317134</v>
      </c>
      <c r="D14" s="25">
        <v>1553198.6257710152</v>
      </c>
      <c r="E14" s="25">
        <v>4126245.2061027284</v>
      </c>
      <c r="G14" s="26">
        <f t="shared" si="0"/>
        <v>0.62358062883082421</v>
      </c>
      <c r="H14" s="26">
        <f t="shared" si="1"/>
        <v>0.37641937116917579</v>
      </c>
      <c r="I14" s="26">
        <f t="shared" si="2"/>
        <v>1</v>
      </c>
    </row>
    <row r="15" spans="2:9" x14ac:dyDescent="0.2">
      <c r="B15" s="46" t="s">
        <v>5</v>
      </c>
      <c r="C15" s="25">
        <v>106897.43710360292</v>
      </c>
      <c r="D15" s="25">
        <v>107069.93607245911</v>
      </c>
      <c r="E15" s="25">
        <v>213967.37317606204</v>
      </c>
      <c r="G15" s="26">
        <f t="shared" si="0"/>
        <v>0.49959690356923186</v>
      </c>
      <c r="H15" s="26">
        <f t="shared" si="1"/>
        <v>0.50040309643076808</v>
      </c>
      <c r="I15" s="26">
        <f t="shared" si="2"/>
        <v>1</v>
      </c>
    </row>
    <row r="16" spans="2:9" x14ac:dyDescent="0.2">
      <c r="B16" s="46" t="s">
        <v>6</v>
      </c>
      <c r="C16" s="25">
        <v>297016.74887082644</v>
      </c>
      <c r="D16" s="25">
        <v>415363.86193920713</v>
      </c>
      <c r="E16" s="25">
        <v>712380.61081003351</v>
      </c>
      <c r="G16" s="26">
        <f t="shared" si="0"/>
        <v>0.41693547573269119</v>
      </c>
      <c r="H16" s="26">
        <f t="shared" si="1"/>
        <v>0.58306452426730893</v>
      </c>
      <c r="I16" s="26">
        <f t="shared" si="2"/>
        <v>1</v>
      </c>
    </row>
    <row r="17" spans="2:9" x14ac:dyDescent="0.2">
      <c r="B17" s="46" t="s">
        <v>7</v>
      </c>
      <c r="C17" s="25">
        <v>1230052.076581646</v>
      </c>
      <c r="D17" s="25">
        <v>1678565.6983109466</v>
      </c>
      <c r="E17" s="25">
        <v>2908617.7748925923</v>
      </c>
      <c r="G17" s="26">
        <f t="shared" si="0"/>
        <v>0.42289918159737183</v>
      </c>
      <c r="H17" s="26">
        <f t="shared" si="1"/>
        <v>0.57710081840262828</v>
      </c>
      <c r="I17" s="26">
        <f t="shared" si="2"/>
        <v>1</v>
      </c>
    </row>
    <row r="18" spans="2:9" x14ac:dyDescent="0.2">
      <c r="B18" s="46" t="s">
        <v>8</v>
      </c>
      <c r="C18" s="25">
        <v>207816.56432624368</v>
      </c>
      <c r="D18" s="25">
        <v>247399.16295899195</v>
      </c>
      <c r="E18" s="25">
        <v>455215.72728523565</v>
      </c>
      <c r="G18" s="26">
        <f t="shared" si="0"/>
        <v>0.45652325231730617</v>
      </c>
      <c r="H18" s="26">
        <f t="shared" si="1"/>
        <v>0.54347674768269372</v>
      </c>
      <c r="I18" s="26">
        <f t="shared" si="2"/>
        <v>1</v>
      </c>
    </row>
    <row r="19" spans="2:9" x14ac:dyDescent="0.2">
      <c r="B19" s="46" t="s">
        <v>9</v>
      </c>
      <c r="C19" s="25">
        <v>161278.94401835898</v>
      </c>
      <c r="D19" s="25">
        <v>144749.53636194501</v>
      </c>
      <c r="E19" s="25">
        <v>306028.48038030398</v>
      </c>
      <c r="G19" s="26">
        <f t="shared" si="0"/>
        <v>0.52700632247670665</v>
      </c>
      <c r="H19" s="26">
        <f t="shared" si="1"/>
        <v>0.47299367752329335</v>
      </c>
      <c r="I19" s="26">
        <f t="shared" si="2"/>
        <v>1</v>
      </c>
    </row>
    <row r="20" spans="2:9" x14ac:dyDescent="0.2">
      <c r="B20" s="46" t="s">
        <v>11</v>
      </c>
      <c r="C20" s="25">
        <v>114416.49656434344</v>
      </c>
      <c r="D20" s="25">
        <v>112794.93952098134</v>
      </c>
      <c r="E20" s="25">
        <v>227211.43608532476</v>
      </c>
      <c r="G20" s="26">
        <f t="shared" si="0"/>
        <v>0.50356838782259439</v>
      </c>
      <c r="H20" s="26">
        <f t="shared" si="1"/>
        <v>0.49643161217740567</v>
      </c>
      <c r="I20" s="26">
        <f t="shared" si="2"/>
        <v>1</v>
      </c>
    </row>
    <row r="21" spans="2:9" x14ac:dyDescent="0.2">
      <c r="B21" s="46" t="s">
        <v>12</v>
      </c>
      <c r="C21" s="25">
        <v>824673.46139297599</v>
      </c>
      <c r="D21" s="25">
        <v>1033785.8079037308</v>
      </c>
      <c r="E21" s="25">
        <v>1858459.2692967067</v>
      </c>
      <c r="G21" s="26">
        <f t="shared" si="0"/>
        <v>0.44374040099628098</v>
      </c>
      <c r="H21" s="26">
        <f t="shared" si="1"/>
        <v>0.55625959900371902</v>
      </c>
      <c r="I21" s="26">
        <f t="shared" si="2"/>
        <v>1</v>
      </c>
    </row>
    <row r="22" spans="2:9" x14ac:dyDescent="0.2">
      <c r="B22" s="46" t="s">
        <v>13</v>
      </c>
      <c r="C22" s="25">
        <v>145204.3013917077</v>
      </c>
      <c r="D22" s="25">
        <v>325007.14536629536</v>
      </c>
      <c r="E22" s="25">
        <v>470211.44675800303</v>
      </c>
      <c r="G22" s="26">
        <f t="shared" si="0"/>
        <v>0.30880639421446904</v>
      </c>
      <c r="H22" s="26">
        <f t="shared" si="1"/>
        <v>0.69119360578553102</v>
      </c>
      <c r="I22" s="26">
        <f t="shared" si="2"/>
        <v>1</v>
      </c>
    </row>
    <row r="23" spans="2:9" x14ac:dyDescent="0.2">
      <c r="B23" s="46" t="s">
        <v>14</v>
      </c>
      <c r="C23" s="25">
        <v>128322.92034903534</v>
      </c>
      <c r="D23" s="25">
        <v>193017.32463503277</v>
      </c>
      <c r="E23" s="25">
        <v>321340.24498406809</v>
      </c>
      <c r="G23" s="26">
        <f t="shared" si="0"/>
        <v>0.39933659836288959</v>
      </c>
      <c r="H23" s="26">
        <f t="shared" si="1"/>
        <v>0.60066340163711052</v>
      </c>
      <c r="I23" s="26">
        <f t="shared" si="2"/>
        <v>1</v>
      </c>
    </row>
    <row r="24" spans="2:9" x14ac:dyDescent="0.2">
      <c r="B24" s="46" t="s">
        <v>15</v>
      </c>
      <c r="C24" s="25">
        <v>180574.27137852923</v>
      </c>
      <c r="D24" s="25">
        <v>214779.65139761195</v>
      </c>
      <c r="E24" s="25">
        <v>395353.92277614115</v>
      </c>
      <c r="G24" s="26">
        <f t="shared" si="0"/>
        <v>0.45674081114600373</v>
      </c>
      <c r="H24" s="26">
        <f t="shared" si="1"/>
        <v>0.54325918885399638</v>
      </c>
      <c r="I24" s="26">
        <f t="shared" si="2"/>
        <v>1</v>
      </c>
    </row>
    <row r="25" spans="2:9" x14ac:dyDescent="0.2">
      <c r="B25" s="46" t="s">
        <v>16</v>
      </c>
      <c r="C25" s="25">
        <v>76503.374681081477</v>
      </c>
      <c r="D25" s="25">
        <v>119466.3441643775</v>
      </c>
      <c r="E25" s="25">
        <v>195969.71884545899</v>
      </c>
      <c r="G25" s="26">
        <f t="shared" si="0"/>
        <v>0.39038365280001119</v>
      </c>
      <c r="H25" s="26">
        <f t="shared" si="1"/>
        <v>0.6096163471999887</v>
      </c>
      <c r="I25" s="26">
        <f t="shared" si="2"/>
        <v>1</v>
      </c>
    </row>
    <row r="26" spans="2:9" x14ac:dyDescent="0.2">
      <c r="B26" s="46" t="s">
        <v>17</v>
      </c>
      <c r="C26" s="25">
        <v>1483114.0237234714</v>
      </c>
      <c r="D26" s="25">
        <v>464427.14797496167</v>
      </c>
      <c r="E26" s="25">
        <v>1947541.1716984331</v>
      </c>
      <c r="G26" s="26">
        <f t="shared" si="0"/>
        <v>0.76153153795976547</v>
      </c>
      <c r="H26" s="26">
        <f t="shared" si="1"/>
        <v>0.23846846204023453</v>
      </c>
      <c r="I26" s="26">
        <f t="shared" si="2"/>
        <v>1</v>
      </c>
    </row>
    <row r="27" spans="2:9" x14ac:dyDescent="0.2">
      <c r="B27" s="46" t="s">
        <v>18</v>
      </c>
      <c r="C27" s="25">
        <v>141917.18498657996</v>
      </c>
      <c r="D27" s="25">
        <v>179047.49537198877</v>
      </c>
      <c r="E27" s="25">
        <v>320964.68035856873</v>
      </c>
      <c r="G27" s="26">
        <f t="shared" si="0"/>
        <v>0.44215826123932339</v>
      </c>
      <c r="H27" s="26">
        <f t="shared" si="1"/>
        <v>0.55784173876067666</v>
      </c>
      <c r="I27" s="26">
        <f t="shared" si="2"/>
        <v>1</v>
      </c>
    </row>
    <row r="28" spans="2:9" x14ac:dyDescent="0.2">
      <c r="B28" s="46" t="s">
        <v>19</v>
      </c>
      <c r="C28" s="25">
        <v>81035.338174764154</v>
      </c>
      <c r="D28" s="25">
        <v>75903.815869892118</v>
      </c>
      <c r="E28" s="25">
        <v>156939.15404465629</v>
      </c>
      <c r="G28" s="26">
        <f t="shared" si="0"/>
        <v>0.51634876374894911</v>
      </c>
      <c r="H28" s="26">
        <f t="shared" si="1"/>
        <v>0.48365123625105083</v>
      </c>
      <c r="I28" s="26">
        <f t="shared" si="2"/>
        <v>1</v>
      </c>
    </row>
    <row r="29" spans="2:9" x14ac:dyDescent="0.2">
      <c r="B29" s="46" t="s">
        <v>20</v>
      </c>
      <c r="C29" s="25">
        <v>159561.17270295683</v>
      </c>
      <c r="D29" s="25">
        <v>156286.13245038583</v>
      </c>
      <c r="E29" s="25">
        <v>315847.30515334266</v>
      </c>
      <c r="G29" s="26">
        <f t="shared" si="0"/>
        <v>0.50518453094127391</v>
      </c>
      <c r="H29" s="26">
        <f t="shared" si="1"/>
        <v>0.49481546905872609</v>
      </c>
      <c r="I29" s="26">
        <f t="shared" si="2"/>
        <v>1</v>
      </c>
    </row>
    <row r="30" spans="2:9" x14ac:dyDescent="0.2">
      <c r="B30" s="46" t="s">
        <v>21</v>
      </c>
      <c r="C30" s="25">
        <v>124943.43919897501</v>
      </c>
      <c r="D30" s="25">
        <v>68672.586718360064</v>
      </c>
      <c r="E30" s="25">
        <v>193616.02591733509</v>
      </c>
      <c r="G30" s="26">
        <f t="shared" si="0"/>
        <v>0.64531558587159499</v>
      </c>
      <c r="H30" s="26">
        <f t="shared" si="1"/>
        <v>0.35468441412840496</v>
      </c>
      <c r="I30" s="26">
        <f t="shared" si="2"/>
        <v>1</v>
      </c>
    </row>
    <row r="31" spans="2:9" x14ac:dyDescent="0.2">
      <c r="B31" s="46" t="s">
        <v>22</v>
      </c>
      <c r="C31" s="25">
        <v>103209.73057478789</v>
      </c>
      <c r="D31" s="25">
        <v>73045.884775041035</v>
      </c>
      <c r="E31" s="25">
        <v>176255.61534982891</v>
      </c>
      <c r="G31" s="26">
        <f t="shared" si="0"/>
        <v>0.58556846753471714</v>
      </c>
      <c r="H31" s="26">
        <f t="shared" si="1"/>
        <v>0.41443153246528291</v>
      </c>
      <c r="I31" s="26">
        <f t="shared" si="2"/>
        <v>1</v>
      </c>
    </row>
    <row r="32" spans="2:9" x14ac:dyDescent="0.2">
      <c r="B32" s="46" t="s">
        <v>23</v>
      </c>
      <c r="C32" s="25">
        <v>35485.829131577957</v>
      </c>
      <c r="D32" s="25">
        <v>37493.53250393035</v>
      </c>
      <c r="E32" s="25">
        <v>72979.361635508292</v>
      </c>
      <c r="G32" s="26">
        <f t="shared" si="0"/>
        <v>0.48624471818224618</v>
      </c>
      <c r="H32" s="26">
        <f t="shared" si="1"/>
        <v>0.51375528181775398</v>
      </c>
      <c r="I32" s="26">
        <f t="shared" si="2"/>
        <v>1</v>
      </c>
    </row>
    <row r="33" spans="2:9" x14ac:dyDescent="0.2">
      <c r="B33" s="46" t="s">
        <v>24</v>
      </c>
      <c r="C33" s="25">
        <v>208800.07293374042</v>
      </c>
      <c r="D33" s="25">
        <v>115801.08468672565</v>
      </c>
      <c r="E33" s="25">
        <v>324601.15762046608</v>
      </c>
      <c r="G33" s="26">
        <f t="shared" si="0"/>
        <v>0.6432511654128974</v>
      </c>
      <c r="H33" s="26">
        <f t="shared" si="1"/>
        <v>0.35674883458710255</v>
      </c>
      <c r="I33" s="26">
        <f t="shared" si="2"/>
        <v>1</v>
      </c>
    </row>
    <row r="34" spans="2:9" x14ac:dyDescent="0.2">
      <c r="B34" s="46" t="s">
        <v>25</v>
      </c>
      <c r="C34" s="25">
        <v>76337.745567838065</v>
      </c>
      <c r="D34" s="25">
        <v>245210.87126021786</v>
      </c>
      <c r="E34" s="25">
        <v>321548.61682805594</v>
      </c>
      <c r="G34" s="26">
        <f t="shared" si="0"/>
        <v>0.23740654312519935</v>
      </c>
      <c r="H34" s="26">
        <f t="shared" si="1"/>
        <v>0.76259345687480062</v>
      </c>
      <c r="I34" s="26">
        <f t="shared" si="2"/>
        <v>1</v>
      </c>
    </row>
    <row r="35" spans="2:9" x14ac:dyDescent="0.2">
      <c r="B35" s="46" t="s">
        <v>26</v>
      </c>
      <c r="C35" s="25">
        <v>156325.70423741837</v>
      </c>
      <c r="D35" s="25">
        <v>104366.25910046186</v>
      </c>
      <c r="E35" s="25">
        <v>260691.96333788018</v>
      </c>
      <c r="G35" s="26">
        <f t="shared" si="0"/>
        <v>0.59965678356876018</v>
      </c>
      <c r="H35" s="26">
        <f t="shared" si="1"/>
        <v>0.40034321643124005</v>
      </c>
      <c r="I35" s="26">
        <f t="shared" si="2"/>
        <v>1</v>
      </c>
    </row>
    <row r="36" spans="2:9" x14ac:dyDescent="0.2">
      <c r="B36" s="46" t="s">
        <v>27</v>
      </c>
      <c r="C36" s="25">
        <v>120246.54739369151</v>
      </c>
      <c r="D36" s="25">
        <v>139879.26812213386</v>
      </c>
      <c r="E36" s="25">
        <v>260125.81551582535</v>
      </c>
      <c r="G36" s="26">
        <f t="shared" si="0"/>
        <v>0.4622630289702101</v>
      </c>
      <c r="H36" s="26">
        <f t="shared" si="1"/>
        <v>0.5377369710297899</v>
      </c>
      <c r="I36" s="26">
        <f t="shared" si="2"/>
        <v>1</v>
      </c>
    </row>
    <row r="37" spans="2:9" x14ac:dyDescent="0.2">
      <c r="B37" s="46" t="s">
        <v>28</v>
      </c>
      <c r="C37" s="25">
        <v>326094.84868773486</v>
      </c>
      <c r="D37" s="25">
        <v>231109.79067645449</v>
      </c>
      <c r="E37" s="25">
        <v>557204.63936418935</v>
      </c>
      <c r="G37" s="26">
        <f t="shared" si="0"/>
        <v>0.58523354913166659</v>
      </c>
      <c r="H37" s="26">
        <f t="shared" si="1"/>
        <v>0.41476645086833341</v>
      </c>
      <c r="I37" s="26">
        <f t="shared" si="2"/>
        <v>1</v>
      </c>
    </row>
    <row r="38" spans="2:9" x14ac:dyDescent="0.2">
      <c r="B38" s="46" t="s">
        <v>29</v>
      </c>
      <c r="C38" s="25">
        <v>347375.32010009506</v>
      </c>
      <c r="D38" s="25">
        <v>252151.36408520307</v>
      </c>
      <c r="E38" s="25">
        <v>599526.68418529816</v>
      </c>
      <c r="G38" s="26">
        <f t="shared" si="0"/>
        <v>0.57941594471669977</v>
      </c>
      <c r="H38" s="26">
        <f t="shared" si="1"/>
        <v>0.42058405528330012</v>
      </c>
      <c r="I38" s="26">
        <f t="shared" si="2"/>
        <v>1</v>
      </c>
    </row>
    <row r="39" spans="2:9" x14ac:dyDescent="0.2">
      <c r="B39" s="46" t="s">
        <v>30</v>
      </c>
      <c r="C39" s="25">
        <v>266653.09725561552</v>
      </c>
      <c r="D39" s="25">
        <v>225093.48182859214</v>
      </c>
      <c r="E39" s="25">
        <v>491746.57908420765</v>
      </c>
      <c r="G39" s="26">
        <f t="shared" si="0"/>
        <v>0.54225714747667475</v>
      </c>
      <c r="H39" s="26">
        <f t="shared" si="1"/>
        <v>0.45774285252332519</v>
      </c>
      <c r="I39" s="26">
        <f t="shared" si="2"/>
        <v>1</v>
      </c>
    </row>
    <row r="40" spans="2:9" x14ac:dyDescent="0.2">
      <c r="B40" s="46" t="s">
        <v>31</v>
      </c>
      <c r="C40" s="25">
        <v>207390.03160186543</v>
      </c>
      <c r="D40" s="25">
        <v>313569.10655339441</v>
      </c>
      <c r="E40" s="25">
        <v>520959.13815525983</v>
      </c>
      <c r="G40" s="26">
        <f t="shared" si="0"/>
        <v>0.3980927032708228</v>
      </c>
      <c r="H40" s="26">
        <f t="shared" si="1"/>
        <v>0.6019072967291772</v>
      </c>
      <c r="I40" s="26">
        <f t="shared" si="2"/>
        <v>1</v>
      </c>
    </row>
    <row r="41" spans="2:9" x14ac:dyDescent="0.2">
      <c r="B41" s="46" t="s">
        <v>32</v>
      </c>
      <c r="C41" s="25">
        <v>148664.25368703212</v>
      </c>
      <c r="D41" s="25">
        <v>88575.058950988663</v>
      </c>
      <c r="E41" s="25">
        <v>237239.31263802081</v>
      </c>
      <c r="G41" s="26">
        <f t="shared" si="0"/>
        <v>0.62664257468096651</v>
      </c>
      <c r="H41" s="26">
        <f t="shared" si="1"/>
        <v>0.37335742531903338</v>
      </c>
      <c r="I41" s="26">
        <f t="shared" si="2"/>
        <v>1</v>
      </c>
    </row>
    <row r="42" spans="2:9" x14ac:dyDescent="0.2">
      <c r="B42" s="46" t="s">
        <v>33</v>
      </c>
      <c r="C42" s="25">
        <v>28219.419846312216</v>
      </c>
      <c r="D42" s="25">
        <v>163961.92531249323</v>
      </c>
      <c r="E42" s="25">
        <v>192181.34515880546</v>
      </c>
      <c r="G42" s="26">
        <f t="shared" si="0"/>
        <v>0.14683745616929481</v>
      </c>
      <c r="H42" s="26">
        <f t="shared" si="1"/>
        <v>0.85316254383070511</v>
      </c>
      <c r="I42" s="26">
        <f t="shared" si="2"/>
        <v>1</v>
      </c>
    </row>
    <row r="43" spans="2:9" x14ac:dyDescent="0.2">
      <c r="B43" s="46" t="s">
        <v>34</v>
      </c>
      <c r="C43" s="25">
        <v>2078574.1998700267</v>
      </c>
      <c r="D43" s="25">
        <v>216916.51908159783</v>
      </c>
      <c r="E43" s="25">
        <v>2295490.7189516244</v>
      </c>
      <c r="G43" s="26">
        <f t="shared" si="0"/>
        <v>0.90550320361100578</v>
      </c>
      <c r="H43" s="26">
        <f t="shared" si="1"/>
        <v>9.4496796388994317E-2</v>
      </c>
      <c r="I43" s="26">
        <f t="shared" si="2"/>
        <v>1</v>
      </c>
    </row>
    <row r="44" spans="2:9" x14ac:dyDescent="0.2">
      <c r="B44" s="46" t="s">
        <v>35</v>
      </c>
      <c r="C44" s="25">
        <v>1075455.7295073026</v>
      </c>
      <c r="D44" s="25">
        <v>716558.43360393099</v>
      </c>
      <c r="E44" s="25">
        <v>1792014.1631112334</v>
      </c>
      <c r="G44" s="26">
        <f t="shared" si="0"/>
        <v>0.60013796299474187</v>
      </c>
      <c r="H44" s="26">
        <f t="shared" si="1"/>
        <v>0.3998620370052583</v>
      </c>
      <c r="I44" s="26">
        <f t="shared" si="2"/>
        <v>1</v>
      </c>
    </row>
    <row r="45" spans="2:9" x14ac:dyDescent="0.2">
      <c r="B45" s="46" t="s">
        <v>36</v>
      </c>
      <c r="C45" s="25">
        <v>878413.42545831343</v>
      </c>
      <c r="D45" s="25">
        <v>970875.04330549529</v>
      </c>
      <c r="E45" s="25">
        <v>1849288.4687638087</v>
      </c>
      <c r="G45" s="26">
        <f t="shared" si="0"/>
        <v>0.4750007585595909</v>
      </c>
      <c r="H45" s="26">
        <f t="shared" si="1"/>
        <v>0.5249992414404091</v>
      </c>
      <c r="I45" s="26">
        <f t="shared" si="2"/>
        <v>1</v>
      </c>
    </row>
    <row r="46" spans="2:9" x14ac:dyDescent="0.2">
      <c r="B46" s="46" t="s">
        <v>37</v>
      </c>
      <c r="C46" s="25">
        <v>108302.27229407246</v>
      </c>
      <c r="D46" s="25">
        <v>116392.08120833334</v>
      </c>
      <c r="E46" s="25">
        <v>224694.35350240584</v>
      </c>
      <c r="G46" s="26">
        <f t="shared" si="0"/>
        <v>0.48199819268227784</v>
      </c>
      <c r="H46" s="26">
        <f t="shared" si="1"/>
        <v>0.51800180731772205</v>
      </c>
      <c r="I46" s="26">
        <f t="shared" si="2"/>
        <v>1</v>
      </c>
    </row>
    <row r="47" spans="2:9" x14ac:dyDescent="0.2">
      <c r="B47" s="46" t="s">
        <v>38</v>
      </c>
      <c r="C47" s="25">
        <v>443353.70955555787</v>
      </c>
      <c r="D47" s="25">
        <v>520993.43772668776</v>
      </c>
      <c r="E47" s="25">
        <v>964347.14728224569</v>
      </c>
      <c r="G47" s="26">
        <f t="shared" si="0"/>
        <v>0.45974492775245057</v>
      </c>
      <c r="H47" s="26">
        <f t="shared" si="1"/>
        <v>0.54025507224754932</v>
      </c>
      <c r="I47" s="26">
        <f t="shared" si="2"/>
        <v>1</v>
      </c>
    </row>
    <row r="48" spans="2:9" x14ac:dyDescent="0.2">
      <c r="B48" s="46" t="s">
        <v>39</v>
      </c>
      <c r="C48" s="25">
        <v>460608.0554494281</v>
      </c>
      <c r="D48" s="25">
        <v>1117149.8047917089</v>
      </c>
      <c r="E48" s="25">
        <v>1577757.860241137</v>
      </c>
      <c r="G48" s="26">
        <f t="shared" si="0"/>
        <v>0.29193836840022519</v>
      </c>
      <c r="H48" s="26">
        <f t="shared" si="1"/>
        <v>0.70806163159977487</v>
      </c>
      <c r="I48" s="26">
        <f t="shared" si="2"/>
        <v>1</v>
      </c>
    </row>
    <row r="49" spans="2:9" x14ac:dyDescent="0.2">
      <c r="B49" s="46" t="s">
        <v>40</v>
      </c>
      <c r="C49" s="25">
        <v>89309.593053992678</v>
      </c>
      <c r="D49" s="25">
        <v>49844.162532212598</v>
      </c>
      <c r="E49" s="25">
        <v>139153.75558620528</v>
      </c>
      <c r="G49" s="26">
        <f t="shared" si="0"/>
        <v>0.64180512180762295</v>
      </c>
      <c r="H49" s="26">
        <f t="shared" si="1"/>
        <v>0.358194878192377</v>
      </c>
      <c r="I49" s="26">
        <f t="shared" si="2"/>
        <v>1</v>
      </c>
    </row>
    <row r="50" spans="2:9" x14ac:dyDescent="0.2">
      <c r="B50" s="46" t="s">
        <v>41</v>
      </c>
      <c r="C50" s="25">
        <v>109554.884817044</v>
      </c>
      <c r="D50" s="25">
        <v>202250.67200344941</v>
      </c>
      <c r="E50" s="25">
        <v>311805.55682049342</v>
      </c>
      <c r="G50" s="26">
        <f t="shared" si="0"/>
        <v>0.35135642204130052</v>
      </c>
      <c r="H50" s="26">
        <f t="shared" si="1"/>
        <v>0.64864357795869942</v>
      </c>
      <c r="I50" s="26">
        <f t="shared" si="2"/>
        <v>1</v>
      </c>
    </row>
    <row r="51" spans="2:9" x14ac:dyDescent="0.2">
      <c r="B51" s="46" t="s">
        <v>42</v>
      </c>
      <c r="C51" s="25">
        <v>53902.482035908251</v>
      </c>
      <c r="D51" s="25">
        <v>57461.897448321186</v>
      </c>
      <c r="E51" s="25">
        <v>111364.37948422944</v>
      </c>
      <c r="G51" s="26">
        <f t="shared" si="0"/>
        <v>0.48401905784911681</v>
      </c>
      <c r="H51" s="26">
        <f t="shared" si="1"/>
        <v>0.51598094215088308</v>
      </c>
      <c r="I51" s="26">
        <f t="shared" si="2"/>
        <v>1</v>
      </c>
    </row>
    <row r="52" spans="2:9" x14ac:dyDescent="0.2">
      <c r="B52" s="46" t="s">
        <v>43</v>
      </c>
      <c r="C52" s="25">
        <v>129888.71536138337</v>
      </c>
      <c r="D52" s="25">
        <v>109921.73730575378</v>
      </c>
      <c r="E52" s="25">
        <v>239810.45266713714</v>
      </c>
      <c r="G52" s="26">
        <f t="shared" si="0"/>
        <v>0.54163075010609374</v>
      </c>
      <c r="H52" s="26">
        <f t="shared" si="1"/>
        <v>0.45836924989390632</v>
      </c>
      <c r="I52" s="26">
        <f t="shared" si="2"/>
        <v>1</v>
      </c>
    </row>
    <row r="53" spans="2:9" x14ac:dyDescent="0.2">
      <c r="B53" s="46" t="s">
        <v>44</v>
      </c>
      <c r="C53" s="25">
        <v>49541.141671840596</v>
      </c>
      <c r="D53" s="25">
        <v>94819.117779458436</v>
      </c>
      <c r="E53" s="25">
        <v>144360.259451299</v>
      </c>
      <c r="G53" s="26">
        <f t="shared" si="0"/>
        <v>0.34317714487451212</v>
      </c>
      <c r="H53" s="26">
        <f t="shared" si="1"/>
        <v>0.6568228551254881</v>
      </c>
      <c r="I53" s="26">
        <f t="shared" si="2"/>
        <v>1</v>
      </c>
    </row>
    <row r="54" spans="2:9" ht="5.0999999999999996" customHeight="1" x14ac:dyDescent="0.2">
      <c r="B54" s="47"/>
      <c r="C54" s="48"/>
      <c r="D54" s="48"/>
      <c r="E54" s="48"/>
      <c r="F54" s="48"/>
      <c r="G54" s="49"/>
      <c r="H54" s="49"/>
      <c r="I54" s="49"/>
    </row>
    <row r="55" spans="2:9" x14ac:dyDescent="0.2">
      <c r="B55" s="46" t="s">
        <v>45</v>
      </c>
      <c r="C55" s="25">
        <v>25424.03328705658</v>
      </c>
      <c r="D55" s="25">
        <v>11400.269383701258</v>
      </c>
      <c r="E55" s="25">
        <v>36824.302670757839</v>
      </c>
      <c r="G55" s="26">
        <f t="shared" si="0"/>
        <v>0.69041452093119449</v>
      </c>
      <c r="H55" s="26">
        <f t="shared" si="1"/>
        <v>0.30958547906880546</v>
      </c>
      <c r="I55" s="26">
        <f t="shared" si="2"/>
        <v>1</v>
      </c>
    </row>
    <row r="56" spans="2:9" x14ac:dyDescent="0.2">
      <c r="B56" s="46" t="s">
        <v>46</v>
      </c>
      <c r="C56" s="25">
        <v>51058.692704554313</v>
      </c>
      <c r="D56" s="25">
        <v>95079.335111071108</v>
      </c>
      <c r="E56" s="25">
        <v>146138.02781562542</v>
      </c>
      <c r="G56" s="26">
        <f t="shared" si="0"/>
        <v>0.34938676447017852</v>
      </c>
      <c r="H56" s="26">
        <f t="shared" si="1"/>
        <v>0.65061323552982153</v>
      </c>
      <c r="I56" s="26">
        <f t="shared" si="2"/>
        <v>1</v>
      </c>
    </row>
    <row r="57" spans="2:9" x14ac:dyDescent="0.2">
      <c r="B57" s="46" t="s">
        <v>47</v>
      </c>
      <c r="C57" s="25">
        <v>88121.06765925017</v>
      </c>
      <c r="D57" s="25">
        <v>65966.232951784579</v>
      </c>
      <c r="E57" s="25">
        <v>154087.30061103476</v>
      </c>
      <c r="G57" s="26">
        <f t="shared" si="0"/>
        <v>0.57189052770608073</v>
      </c>
      <c r="H57" s="26">
        <f t="shared" si="1"/>
        <v>0.42810947229391916</v>
      </c>
      <c r="I57" s="26">
        <f t="shared" si="2"/>
        <v>1</v>
      </c>
    </row>
    <row r="58" spans="2:9" x14ac:dyDescent="0.2">
      <c r="B58" s="46" t="s">
        <v>48</v>
      </c>
      <c r="C58" s="25">
        <v>115169.14648266</v>
      </c>
      <c r="D58" s="25">
        <v>52671.708728985279</v>
      </c>
      <c r="E58" s="25">
        <v>167840.85521164528</v>
      </c>
      <c r="G58" s="26">
        <f t="shared" si="0"/>
        <v>0.6861806461688551</v>
      </c>
      <c r="H58" s="26">
        <f t="shared" si="1"/>
        <v>0.31381935383114495</v>
      </c>
      <c r="I58" s="26">
        <f t="shared" si="2"/>
        <v>1</v>
      </c>
    </row>
    <row r="59" spans="2:9" x14ac:dyDescent="0.2">
      <c r="B59" s="46" t="s">
        <v>49</v>
      </c>
      <c r="C59" s="25">
        <v>34744.671155002412</v>
      </c>
      <c r="D59" s="25">
        <v>14392.06248088055</v>
      </c>
      <c r="E59" s="25">
        <v>49136.733635882963</v>
      </c>
      <c r="G59" s="26">
        <f t="shared" si="0"/>
        <v>0.7071017665209538</v>
      </c>
      <c r="H59" s="26">
        <f t="shared" si="1"/>
        <v>0.2928982334790462</v>
      </c>
      <c r="I59" s="26">
        <f t="shared" si="2"/>
        <v>1</v>
      </c>
    </row>
    <row r="60" spans="2:9" x14ac:dyDescent="0.2">
      <c r="B60" s="46" t="s">
        <v>50</v>
      </c>
      <c r="C60" s="25">
        <v>27616.346673737662</v>
      </c>
      <c r="D60" s="25">
        <v>50669.9076088164</v>
      </c>
      <c r="E60" s="25">
        <v>78286.254282554059</v>
      </c>
      <c r="G60" s="26">
        <f t="shared" si="0"/>
        <v>0.35276111913674624</v>
      </c>
      <c r="H60" s="26">
        <f t="shared" si="1"/>
        <v>0.64723888086325376</v>
      </c>
      <c r="I60" s="26">
        <f t="shared" si="2"/>
        <v>1</v>
      </c>
    </row>
    <row r="61" spans="2:9" x14ac:dyDescent="0.2">
      <c r="B61" s="46" t="s">
        <v>51</v>
      </c>
      <c r="C61" s="25">
        <v>135676.68233066337</v>
      </c>
      <c r="D61" s="25">
        <v>79794.953306019321</v>
      </c>
      <c r="E61" s="25">
        <v>215471.63563668268</v>
      </c>
      <c r="G61" s="26">
        <f t="shared" si="0"/>
        <v>0.62967305153535147</v>
      </c>
      <c r="H61" s="26">
        <f t="shared" si="1"/>
        <v>0.37032694846464859</v>
      </c>
      <c r="I61" s="26">
        <f t="shared" si="2"/>
        <v>1</v>
      </c>
    </row>
    <row r="62" spans="2:9" x14ac:dyDescent="0.2">
      <c r="B62" s="46" t="s">
        <v>52</v>
      </c>
      <c r="C62" s="25">
        <v>1853976.5195290658</v>
      </c>
      <c r="D62" s="25">
        <v>3831265.9782378967</v>
      </c>
      <c r="E62" s="25">
        <v>5685242.4977669632</v>
      </c>
      <c r="G62" s="26">
        <f t="shared" si="0"/>
        <v>0.32610333160938459</v>
      </c>
      <c r="H62" s="26">
        <f t="shared" si="1"/>
        <v>0.67389666839061535</v>
      </c>
      <c r="I62" s="26">
        <f t="shared" si="2"/>
        <v>1</v>
      </c>
    </row>
    <row r="63" spans="2:9" x14ac:dyDescent="0.2">
      <c r="B63" s="46" t="s">
        <v>53</v>
      </c>
      <c r="C63" s="25">
        <v>251118.83664104927</v>
      </c>
      <c r="D63" s="25">
        <v>279411.15182134218</v>
      </c>
      <c r="E63" s="25">
        <v>530529.98846239143</v>
      </c>
      <c r="G63" s="26">
        <f t="shared" si="0"/>
        <v>0.47333580024166866</v>
      </c>
      <c r="H63" s="26">
        <f t="shared" si="1"/>
        <v>0.52666419975833145</v>
      </c>
      <c r="I63" s="26">
        <f t="shared" si="2"/>
        <v>1</v>
      </c>
    </row>
    <row r="64" spans="2:9" x14ac:dyDescent="0.2">
      <c r="B64" s="46" t="s">
        <v>54</v>
      </c>
      <c r="C64" s="25">
        <v>3902207.4398683705</v>
      </c>
      <c r="D64" s="25">
        <v>1731177.9242496805</v>
      </c>
      <c r="E64" s="25">
        <v>5633385.3641180517</v>
      </c>
      <c r="G64" s="26">
        <f t="shared" si="0"/>
        <v>0.69269314766278023</v>
      </c>
      <c r="H64" s="26">
        <f t="shared" si="1"/>
        <v>0.30730685233721966</v>
      </c>
      <c r="I64" s="26">
        <f t="shared" si="2"/>
        <v>1</v>
      </c>
    </row>
    <row r="65" spans="2:9" x14ac:dyDescent="0.2">
      <c r="B65" s="46" t="s">
        <v>55</v>
      </c>
      <c r="C65" s="25">
        <v>124465.68083266438</v>
      </c>
      <c r="D65" s="25">
        <v>95233.18931799104</v>
      </c>
      <c r="E65" s="25">
        <v>219698.87015065542</v>
      </c>
      <c r="G65" s="26">
        <f t="shared" si="0"/>
        <v>0.56652854312502288</v>
      </c>
      <c r="H65" s="26">
        <f t="shared" si="1"/>
        <v>0.43347145687497718</v>
      </c>
      <c r="I65" s="26">
        <f t="shared" si="2"/>
        <v>1</v>
      </c>
    </row>
    <row r="66" spans="2:9" x14ac:dyDescent="0.2">
      <c r="B66" s="46" t="s">
        <v>56</v>
      </c>
      <c r="C66" s="25">
        <v>352247.61535268847</v>
      </c>
      <c r="D66" s="25">
        <v>199929.07062067126</v>
      </c>
      <c r="E66" s="25">
        <v>552176.68597335985</v>
      </c>
      <c r="G66" s="26">
        <f t="shared" si="0"/>
        <v>0.63792554865252482</v>
      </c>
      <c r="H66" s="26">
        <f t="shared" si="1"/>
        <v>0.36207445134747501</v>
      </c>
      <c r="I66" s="26">
        <f t="shared" si="2"/>
        <v>1</v>
      </c>
    </row>
    <row r="67" spans="2:9" x14ac:dyDescent="0.2">
      <c r="B67" s="46" t="s">
        <v>57</v>
      </c>
      <c r="C67" s="25">
        <v>147550.82165935557</v>
      </c>
      <c r="D67" s="25">
        <v>68948.832867367702</v>
      </c>
      <c r="E67" s="25">
        <v>216499.65452672326</v>
      </c>
      <c r="G67" s="26">
        <f t="shared" si="0"/>
        <v>0.68152913214530275</v>
      </c>
      <c r="H67" s="26">
        <f t="shared" si="1"/>
        <v>0.3184708678546973</v>
      </c>
      <c r="I67" s="26">
        <f t="shared" si="2"/>
        <v>1</v>
      </c>
    </row>
    <row r="68" spans="2:9" x14ac:dyDescent="0.2">
      <c r="B68" s="46" t="s">
        <v>58</v>
      </c>
      <c r="C68" s="25">
        <v>43126.106420924101</v>
      </c>
      <c r="D68" s="25">
        <v>50129.543321007623</v>
      </c>
      <c r="E68" s="25">
        <v>93255.649741931731</v>
      </c>
      <c r="G68" s="26">
        <f t="shared" si="0"/>
        <v>0.46245033454024348</v>
      </c>
      <c r="H68" s="26">
        <f t="shared" si="1"/>
        <v>0.53754966545975646</v>
      </c>
      <c r="I68" s="26">
        <f t="shared" si="2"/>
        <v>1</v>
      </c>
    </row>
    <row r="69" spans="2:9" x14ac:dyDescent="0.2">
      <c r="B69" s="46" t="s">
        <v>59</v>
      </c>
      <c r="C69" s="25">
        <v>397107.88308892591</v>
      </c>
      <c r="D69" s="25">
        <v>588503.19121146179</v>
      </c>
      <c r="E69" s="25">
        <v>985611.07430038764</v>
      </c>
      <c r="G69" s="26">
        <f t="shared" si="0"/>
        <v>0.40290525689436213</v>
      </c>
      <c r="H69" s="26">
        <f t="shared" si="1"/>
        <v>0.59709474310563793</v>
      </c>
      <c r="I69" s="26">
        <f t="shared" si="2"/>
        <v>1</v>
      </c>
    </row>
    <row r="70" spans="2:9" x14ac:dyDescent="0.2">
      <c r="B70" s="46" t="s">
        <v>60</v>
      </c>
      <c r="C70" s="25">
        <v>164439.52936340024</v>
      </c>
      <c r="D70" s="25">
        <v>612264.51509069628</v>
      </c>
      <c r="E70" s="25">
        <v>776704.04445409658</v>
      </c>
      <c r="G70" s="26">
        <f t="shared" si="0"/>
        <v>0.21171452696499851</v>
      </c>
      <c r="H70" s="26">
        <f t="shared" si="1"/>
        <v>0.7882854730350014</v>
      </c>
      <c r="I70" s="26">
        <f t="shared" si="2"/>
        <v>1</v>
      </c>
    </row>
    <row r="71" spans="2:9" x14ac:dyDescent="0.2">
      <c r="B71" s="46" t="s">
        <v>61</v>
      </c>
      <c r="C71" s="25">
        <v>91933.321859490083</v>
      </c>
      <c r="D71" s="25">
        <v>646297.57102745329</v>
      </c>
      <c r="E71" s="25">
        <v>738230.8928869433</v>
      </c>
      <c r="G71" s="26">
        <f t="shared" si="0"/>
        <v>0.12453193539486467</v>
      </c>
      <c r="H71" s="26">
        <f t="shared" si="1"/>
        <v>0.87546806460513538</v>
      </c>
      <c r="I71" s="26">
        <f t="shared" si="2"/>
        <v>1</v>
      </c>
    </row>
    <row r="72" spans="2:9" x14ac:dyDescent="0.2">
      <c r="B72" s="46" t="s">
        <v>62</v>
      </c>
      <c r="C72" s="25">
        <v>544056.1496620652</v>
      </c>
      <c r="D72" s="25">
        <v>554829.58446730243</v>
      </c>
      <c r="E72" s="25">
        <v>1098885.7341293676</v>
      </c>
      <c r="G72" s="26">
        <f t="shared" si="0"/>
        <v>0.49509801862439645</v>
      </c>
      <c r="H72" s="26">
        <f t="shared" si="1"/>
        <v>0.5049019813756036</v>
      </c>
      <c r="I72" s="26">
        <f t="shared" si="2"/>
        <v>1</v>
      </c>
    </row>
    <row r="73" spans="2:9" x14ac:dyDescent="0.2">
      <c r="B73" s="46" t="s">
        <v>63</v>
      </c>
      <c r="C73" s="25">
        <v>72463.148999679805</v>
      </c>
      <c r="D73" s="25">
        <v>552693.49569116533</v>
      </c>
      <c r="E73" s="25">
        <v>625156.64469084516</v>
      </c>
      <c r="G73" s="26">
        <f t="shared" si="0"/>
        <v>0.11591198720364647</v>
      </c>
      <c r="H73" s="26">
        <f t="shared" si="1"/>
        <v>0.88408801279635352</v>
      </c>
      <c r="I73" s="26">
        <f t="shared" si="2"/>
        <v>1</v>
      </c>
    </row>
    <row r="74" spans="2:9" x14ac:dyDescent="0.2">
      <c r="B74" s="46" t="s">
        <v>64</v>
      </c>
      <c r="C74" s="25">
        <v>2822795.8147406681</v>
      </c>
      <c r="D74" s="25">
        <v>4245460.0103921816</v>
      </c>
      <c r="E74" s="25">
        <v>7068255.8251328487</v>
      </c>
      <c r="G74" s="26">
        <f t="shared" si="0"/>
        <v>0.39936242894655177</v>
      </c>
      <c r="H74" s="26">
        <f t="shared" si="1"/>
        <v>0.60063757105344839</v>
      </c>
      <c r="I74" s="26">
        <f t="shared" si="2"/>
        <v>1</v>
      </c>
    </row>
    <row r="75" spans="2:9" x14ac:dyDescent="0.2">
      <c r="B75" s="46" t="s">
        <v>65</v>
      </c>
      <c r="C75" s="25">
        <v>1483877.0207620109</v>
      </c>
      <c r="D75" s="25">
        <v>1736006.5495422904</v>
      </c>
      <c r="E75" s="25">
        <v>3219883.5703043011</v>
      </c>
      <c r="G75" s="26">
        <f t="shared" ref="G75:G139" si="3">+C75/$E75</f>
        <v>0.46084803638467409</v>
      </c>
      <c r="H75" s="26">
        <f t="shared" ref="H75:H139" si="4">+D75/$E75</f>
        <v>0.53915196361532591</v>
      </c>
      <c r="I75" s="26">
        <f t="shared" ref="I75:I139" si="5">+E75/$E75</f>
        <v>1</v>
      </c>
    </row>
    <row r="76" spans="2:9" x14ac:dyDescent="0.2">
      <c r="B76" s="46" t="s">
        <v>66</v>
      </c>
      <c r="C76" s="25">
        <v>1302470.8979308717</v>
      </c>
      <c r="D76" s="25">
        <v>5863760.8858099347</v>
      </c>
      <c r="E76" s="25">
        <v>7166231.7837408064</v>
      </c>
      <c r="G76" s="26">
        <f t="shared" si="3"/>
        <v>0.18175115419598886</v>
      </c>
      <c r="H76" s="26">
        <f t="shared" si="4"/>
        <v>0.81824884580401114</v>
      </c>
      <c r="I76" s="26">
        <f t="shared" si="5"/>
        <v>1</v>
      </c>
    </row>
    <row r="77" spans="2:9" x14ac:dyDescent="0.2">
      <c r="B77" s="46" t="s">
        <v>67</v>
      </c>
      <c r="C77" s="25">
        <v>63230.126232614421</v>
      </c>
      <c r="D77" s="25">
        <v>57500.688471369642</v>
      </c>
      <c r="E77" s="25">
        <v>120730.81470398406</v>
      </c>
      <c r="G77" s="26">
        <f t="shared" si="3"/>
        <v>0.52372814999754869</v>
      </c>
      <c r="H77" s="26">
        <f t="shared" si="4"/>
        <v>0.47627185000245137</v>
      </c>
      <c r="I77" s="26">
        <f t="shared" si="5"/>
        <v>1</v>
      </c>
    </row>
    <row r="78" spans="2:9" x14ac:dyDescent="0.2">
      <c r="B78" s="46" t="s">
        <v>68</v>
      </c>
      <c r="C78" s="25">
        <v>73606.738736964791</v>
      </c>
      <c r="D78" s="25">
        <v>106329.26301456413</v>
      </c>
      <c r="E78" s="25">
        <v>179936.00175152891</v>
      </c>
      <c r="G78" s="26">
        <f t="shared" si="3"/>
        <v>0.4090717700763814</v>
      </c>
      <c r="H78" s="26">
        <f t="shared" si="4"/>
        <v>0.59092822992361871</v>
      </c>
      <c r="I78" s="26">
        <f t="shared" si="5"/>
        <v>1</v>
      </c>
    </row>
    <row r="79" spans="2:9" x14ac:dyDescent="0.2">
      <c r="B79" s="46" t="s">
        <v>69</v>
      </c>
      <c r="C79" s="25">
        <v>144820.53170227064</v>
      </c>
      <c r="D79" s="25">
        <v>91570.74499557729</v>
      </c>
      <c r="E79" s="25">
        <v>236391.27669784796</v>
      </c>
      <c r="G79" s="26">
        <f t="shared" si="3"/>
        <v>0.61263060856250728</v>
      </c>
      <c r="H79" s="26">
        <f t="shared" si="4"/>
        <v>0.38736939143749261</v>
      </c>
      <c r="I79" s="26">
        <f t="shared" si="5"/>
        <v>1</v>
      </c>
    </row>
    <row r="80" spans="2:9" x14ac:dyDescent="0.2">
      <c r="B80" s="46" t="s">
        <v>70</v>
      </c>
      <c r="C80" s="25">
        <v>277150.9163149987</v>
      </c>
      <c r="D80" s="25">
        <v>244374.47492949368</v>
      </c>
      <c r="E80" s="25">
        <v>521525.39124449238</v>
      </c>
      <c r="G80" s="26">
        <f t="shared" si="3"/>
        <v>0.53142362954495093</v>
      </c>
      <c r="H80" s="26">
        <f t="shared" si="4"/>
        <v>0.46857637045504907</v>
      </c>
      <c r="I80" s="26">
        <f t="shared" si="5"/>
        <v>1</v>
      </c>
    </row>
    <row r="81" spans="2:9" x14ac:dyDescent="0.2">
      <c r="B81" s="46" t="s">
        <v>71</v>
      </c>
      <c r="C81" s="25">
        <v>151175.03813168246</v>
      </c>
      <c r="D81" s="25">
        <v>99775.990951196</v>
      </c>
      <c r="E81" s="25">
        <v>250951.02908287846</v>
      </c>
      <c r="G81" s="26">
        <f t="shared" si="3"/>
        <v>0.60240852043589654</v>
      </c>
      <c r="H81" s="26">
        <f t="shared" si="4"/>
        <v>0.39759147956410346</v>
      </c>
      <c r="I81" s="26">
        <f t="shared" si="5"/>
        <v>1</v>
      </c>
    </row>
    <row r="82" spans="2:9" x14ac:dyDescent="0.2">
      <c r="B82" s="46" t="s">
        <v>72</v>
      </c>
      <c r="C82" s="25">
        <v>114208.25148176929</v>
      </c>
      <c r="D82" s="25">
        <v>160310.96841900764</v>
      </c>
      <c r="E82" s="25">
        <v>274519.21990077692</v>
      </c>
      <c r="G82" s="26">
        <f t="shared" si="3"/>
        <v>0.41603007440808359</v>
      </c>
      <c r="H82" s="26">
        <f t="shared" si="4"/>
        <v>0.58396992559191641</v>
      </c>
      <c r="I82" s="26">
        <f t="shared" si="5"/>
        <v>1</v>
      </c>
    </row>
    <row r="83" spans="2:9" x14ac:dyDescent="0.2">
      <c r="B83" s="46" t="s">
        <v>73</v>
      </c>
      <c r="C83" s="25">
        <v>865862.861312603</v>
      </c>
      <c r="D83" s="25">
        <v>2926664.8005852872</v>
      </c>
      <c r="E83" s="25">
        <v>3792527.6618978903</v>
      </c>
      <c r="G83" s="26">
        <f t="shared" si="3"/>
        <v>0.22830759285201896</v>
      </c>
      <c r="H83" s="26">
        <f t="shared" si="4"/>
        <v>0.77169240714798104</v>
      </c>
      <c r="I83" s="26">
        <f t="shared" si="5"/>
        <v>1</v>
      </c>
    </row>
    <row r="84" spans="2:9" x14ac:dyDescent="0.2">
      <c r="B84" s="46" t="s">
        <v>74</v>
      </c>
      <c r="C84" s="25">
        <v>291472.76087661058</v>
      </c>
      <c r="D84" s="25">
        <v>452938.74899731996</v>
      </c>
      <c r="E84" s="25">
        <v>744411.50987393048</v>
      </c>
      <c r="G84" s="26">
        <f t="shared" si="3"/>
        <v>0.39154789657399686</v>
      </c>
      <c r="H84" s="26">
        <f t="shared" si="4"/>
        <v>0.6084521034260032</v>
      </c>
      <c r="I84" s="26">
        <f t="shared" si="5"/>
        <v>1</v>
      </c>
    </row>
    <row r="85" spans="2:9" x14ac:dyDescent="0.2">
      <c r="B85" s="46" t="s">
        <v>75</v>
      </c>
      <c r="C85" s="25">
        <v>49732.191891087401</v>
      </c>
      <c r="D85" s="25">
        <v>76146.845054038713</v>
      </c>
      <c r="E85" s="25">
        <v>125879.03694512612</v>
      </c>
      <c r="G85" s="26">
        <f t="shared" si="3"/>
        <v>0.39507922127468237</v>
      </c>
      <c r="H85" s="26">
        <f t="shared" si="4"/>
        <v>0.60492077872531758</v>
      </c>
      <c r="I85" s="26">
        <f t="shared" si="5"/>
        <v>1</v>
      </c>
    </row>
    <row r="86" spans="2:9" x14ac:dyDescent="0.2">
      <c r="B86" s="46" t="s">
        <v>76</v>
      </c>
      <c r="C86" s="25">
        <v>39242.520407158474</v>
      </c>
      <c r="D86" s="25">
        <v>52192.926440999203</v>
      </c>
      <c r="E86" s="25">
        <v>91435.446848157677</v>
      </c>
      <c r="G86" s="26">
        <f t="shared" si="3"/>
        <v>0.42918279244948171</v>
      </c>
      <c r="H86" s="26">
        <f t="shared" si="4"/>
        <v>0.57081720755051824</v>
      </c>
      <c r="I86" s="26">
        <f t="shared" si="5"/>
        <v>1</v>
      </c>
    </row>
    <row r="87" spans="2:9" x14ac:dyDescent="0.2">
      <c r="B87" s="46" t="s">
        <v>77</v>
      </c>
      <c r="C87" s="25">
        <v>794625.36244312604</v>
      </c>
      <c r="D87" s="25">
        <v>884824.43224611471</v>
      </c>
      <c r="E87" s="25">
        <v>1679449.7946892409</v>
      </c>
      <c r="G87" s="26">
        <f t="shared" si="3"/>
        <v>0.47314624405915068</v>
      </c>
      <c r="H87" s="26">
        <f t="shared" si="4"/>
        <v>0.52685375594084927</v>
      </c>
      <c r="I87" s="26">
        <f t="shared" si="5"/>
        <v>1</v>
      </c>
    </row>
    <row r="88" spans="2:9" x14ac:dyDescent="0.2">
      <c r="B88" s="46" t="s">
        <v>78</v>
      </c>
      <c r="C88" s="25">
        <v>81447.884086427803</v>
      </c>
      <c r="D88" s="25">
        <v>90815.353906633696</v>
      </c>
      <c r="E88" s="25">
        <v>172263.23799306148</v>
      </c>
      <c r="G88" s="26">
        <f t="shared" si="3"/>
        <v>0.47281059519912427</v>
      </c>
      <c r="H88" s="26">
        <f t="shared" si="4"/>
        <v>0.52718940480087584</v>
      </c>
      <c r="I88" s="26">
        <f t="shared" si="5"/>
        <v>1</v>
      </c>
    </row>
    <row r="89" spans="2:9" x14ac:dyDescent="0.2">
      <c r="B89" s="46" t="s">
        <v>79</v>
      </c>
      <c r="C89" s="25">
        <v>177362.33632754904</v>
      </c>
      <c r="D89" s="25">
        <v>157522.04839726654</v>
      </c>
      <c r="E89" s="25">
        <v>334884.38472481561</v>
      </c>
      <c r="G89" s="26">
        <f t="shared" si="3"/>
        <v>0.52962259340128059</v>
      </c>
      <c r="H89" s="26">
        <f t="shared" si="4"/>
        <v>0.47037740659871929</v>
      </c>
      <c r="I89" s="26">
        <f t="shared" si="5"/>
        <v>1</v>
      </c>
    </row>
    <row r="90" spans="2:9" x14ac:dyDescent="0.2">
      <c r="B90" s="46" t="s">
        <v>80</v>
      </c>
      <c r="C90" s="25">
        <v>91393.580360203807</v>
      </c>
      <c r="D90" s="25">
        <v>312539.17943120864</v>
      </c>
      <c r="E90" s="25">
        <v>403932.75979141245</v>
      </c>
      <c r="G90" s="26">
        <f t="shared" si="3"/>
        <v>0.22625939130908496</v>
      </c>
      <c r="H90" s="26">
        <f t="shared" si="4"/>
        <v>0.7737406086909151</v>
      </c>
      <c r="I90" s="26">
        <f t="shared" si="5"/>
        <v>1</v>
      </c>
    </row>
    <row r="91" spans="2:9" x14ac:dyDescent="0.2">
      <c r="B91" s="46" t="s">
        <v>81</v>
      </c>
      <c r="C91" s="25">
        <v>1598796.4706598944</v>
      </c>
      <c r="D91" s="25">
        <v>1520645.5534019272</v>
      </c>
      <c r="E91" s="25">
        <v>3119442.0240618219</v>
      </c>
      <c r="G91" s="26">
        <f t="shared" si="3"/>
        <v>0.51252642566445372</v>
      </c>
      <c r="H91" s="26">
        <f t="shared" si="4"/>
        <v>0.48747357433554622</v>
      </c>
      <c r="I91" s="26">
        <f t="shared" si="5"/>
        <v>1</v>
      </c>
    </row>
    <row r="92" spans="2:9" x14ac:dyDescent="0.2">
      <c r="B92" s="46" t="s">
        <v>82</v>
      </c>
      <c r="C92" s="25">
        <v>83509.798728605339</v>
      </c>
      <c r="D92" s="25">
        <v>84117.999092953673</v>
      </c>
      <c r="E92" s="25">
        <v>167627.79782155901</v>
      </c>
      <c r="G92" s="26">
        <f t="shared" si="3"/>
        <v>0.49818586066197751</v>
      </c>
      <c r="H92" s="26">
        <f t="shared" si="4"/>
        <v>0.50181413933802244</v>
      </c>
      <c r="I92" s="26">
        <f t="shared" si="5"/>
        <v>1</v>
      </c>
    </row>
    <row r="93" spans="2:9" x14ac:dyDescent="0.2">
      <c r="B93" s="46" t="s">
        <v>83</v>
      </c>
      <c r="C93" s="25">
        <v>8578.814193332526</v>
      </c>
      <c r="D93" s="25">
        <v>52943.859362883799</v>
      </c>
      <c r="E93" s="25">
        <v>61522.67355621633</v>
      </c>
      <c r="G93" s="26">
        <f t="shared" si="3"/>
        <v>0.1394415050167421</v>
      </c>
      <c r="H93" s="26">
        <f t="shared" si="4"/>
        <v>0.86055849498325776</v>
      </c>
      <c r="I93" s="26">
        <f t="shared" si="5"/>
        <v>1</v>
      </c>
    </row>
    <row r="94" spans="2:9" x14ac:dyDescent="0.2">
      <c r="B94" s="46" t="s">
        <v>84</v>
      </c>
      <c r="C94" s="25">
        <v>293429.72234248393</v>
      </c>
      <c r="D94" s="25">
        <v>1264703.091624765</v>
      </c>
      <c r="E94" s="25">
        <v>1558132.8139672489</v>
      </c>
      <c r="G94" s="26">
        <f t="shared" si="3"/>
        <v>0.18832138038051208</v>
      </c>
      <c r="H94" s="26">
        <f t="shared" si="4"/>
        <v>0.81167861961948795</v>
      </c>
      <c r="I94" s="26">
        <f t="shared" si="5"/>
        <v>1</v>
      </c>
    </row>
    <row r="95" spans="2:9" x14ac:dyDescent="0.2">
      <c r="B95" s="46" t="s">
        <v>85</v>
      </c>
      <c r="C95" s="25">
        <v>995674.70748532144</v>
      </c>
      <c r="D95" s="25">
        <v>1952746.647304856</v>
      </c>
      <c r="E95" s="25">
        <v>2948421.3547901772</v>
      </c>
      <c r="G95" s="26">
        <f t="shared" si="3"/>
        <v>0.33769756343261126</v>
      </c>
      <c r="H95" s="26">
        <f t="shared" si="4"/>
        <v>0.66230243656738885</v>
      </c>
      <c r="I95" s="26">
        <f t="shared" si="5"/>
        <v>1</v>
      </c>
    </row>
    <row r="96" spans="2:9" x14ac:dyDescent="0.2">
      <c r="B96" s="46" t="s">
        <v>86</v>
      </c>
      <c r="C96" s="25">
        <v>92032.592007074098</v>
      </c>
      <c r="D96" s="25">
        <v>73182.377964109764</v>
      </c>
      <c r="E96" s="25">
        <v>165214.96997118386</v>
      </c>
      <c r="G96" s="26">
        <f t="shared" si="3"/>
        <v>0.55704753644979055</v>
      </c>
      <c r="H96" s="26">
        <f t="shared" si="4"/>
        <v>0.44295246355020945</v>
      </c>
      <c r="I96" s="26">
        <f t="shared" si="5"/>
        <v>1</v>
      </c>
    </row>
    <row r="97" spans="2:9" x14ac:dyDescent="0.2">
      <c r="B97" s="46" t="s">
        <v>87</v>
      </c>
      <c r="C97" s="25">
        <v>363265.85501779203</v>
      </c>
      <c r="D97" s="25">
        <v>547768.15316217369</v>
      </c>
      <c r="E97" s="25">
        <v>911034.00817996578</v>
      </c>
      <c r="G97" s="26">
        <f t="shared" si="3"/>
        <v>0.39874016969302034</v>
      </c>
      <c r="H97" s="26">
        <f t="shared" si="4"/>
        <v>0.6012598303069796</v>
      </c>
      <c r="I97" s="26">
        <f t="shared" si="5"/>
        <v>1</v>
      </c>
    </row>
    <row r="98" spans="2:9" x14ac:dyDescent="0.2">
      <c r="B98" s="46" t="s">
        <v>88</v>
      </c>
      <c r="C98" s="25">
        <v>263730.50304092729</v>
      </c>
      <c r="D98" s="25">
        <v>258196.96576077669</v>
      </c>
      <c r="E98" s="25">
        <v>521927.468801704</v>
      </c>
      <c r="G98" s="26">
        <f t="shared" si="3"/>
        <v>0.50530105964038941</v>
      </c>
      <c r="H98" s="26">
        <f t="shared" si="4"/>
        <v>0.49469894035961059</v>
      </c>
      <c r="I98" s="26">
        <f t="shared" si="5"/>
        <v>1</v>
      </c>
    </row>
    <row r="99" spans="2:9" ht="5.0999999999999996" customHeight="1" x14ac:dyDescent="0.2">
      <c r="B99" s="47"/>
      <c r="C99" s="48"/>
      <c r="D99" s="48"/>
      <c r="E99" s="48"/>
      <c r="F99" s="48"/>
      <c r="G99" s="49"/>
      <c r="H99" s="49"/>
      <c r="I99" s="49"/>
    </row>
    <row r="100" spans="2:9" x14ac:dyDescent="0.2">
      <c r="B100" s="46" t="s">
        <v>89</v>
      </c>
      <c r="C100" s="25">
        <v>545303.23261242092</v>
      </c>
      <c r="D100" s="25">
        <v>552071.98864516977</v>
      </c>
      <c r="E100" s="25">
        <v>1097375.2212575907</v>
      </c>
      <c r="G100" s="26">
        <f t="shared" si="3"/>
        <v>0.49691593362888592</v>
      </c>
      <c r="H100" s="26">
        <f t="shared" si="4"/>
        <v>0.50308406637111414</v>
      </c>
      <c r="I100" s="26">
        <f t="shared" si="5"/>
        <v>1</v>
      </c>
    </row>
    <row r="101" spans="2:9" x14ac:dyDescent="0.2">
      <c r="B101" s="46" t="s">
        <v>90</v>
      </c>
      <c r="C101" s="25">
        <v>161104.73950571808</v>
      </c>
      <c r="D101" s="25">
        <v>161245.34569348174</v>
      </c>
      <c r="E101" s="25">
        <v>322350.08519919979</v>
      </c>
      <c r="G101" s="26">
        <f t="shared" si="3"/>
        <v>0.49978190452830695</v>
      </c>
      <c r="H101" s="26">
        <f t="shared" si="4"/>
        <v>0.50021809547169316</v>
      </c>
      <c r="I101" s="26">
        <f t="shared" si="5"/>
        <v>1</v>
      </c>
    </row>
    <row r="102" spans="2:9" x14ac:dyDescent="0.2">
      <c r="B102" s="46" t="s">
        <v>91</v>
      </c>
      <c r="C102" s="25">
        <v>239529.6575859242</v>
      </c>
      <c r="D102" s="25">
        <v>230190.61995080474</v>
      </c>
      <c r="E102" s="25">
        <v>469720.277536729</v>
      </c>
      <c r="G102" s="26">
        <f t="shared" si="3"/>
        <v>0.50994106288544161</v>
      </c>
      <c r="H102" s="26">
        <f t="shared" si="4"/>
        <v>0.49005893711455828</v>
      </c>
      <c r="I102" s="26">
        <f t="shared" si="5"/>
        <v>1</v>
      </c>
    </row>
    <row r="103" spans="2:9" x14ac:dyDescent="0.2">
      <c r="B103" s="46" t="s">
        <v>92</v>
      </c>
      <c r="C103" s="25">
        <v>59538.63223412705</v>
      </c>
      <c r="D103" s="25">
        <v>46245.990402891184</v>
      </c>
      <c r="E103" s="25">
        <v>105784.62263701823</v>
      </c>
      <c r="G103" s="26">
        <f t="shared" si="3"/>
        <v>0.56282880015958126</v>
      </c>
      <c r="H103" s="26">
        <f t="shared" si="4"/>
        <v>0.4371711998404188</v>
      </c>
      <c r="I103" s="26">
        <f t="shared" si="5"/>
        <v>1</v>
      </c>
    </row>
    <row r="104" spans="2:9" x14ac:dyDescent="0.2">
      <c r="B104" s="46" t="s">
        <v>93</v>
      </c>
      <c r="C104" s="25">
        <v>544373.85013956565</v>
      </c>
      <c r="D104" s="25">
        <v>612069.43422046141</v>
      </c>
      <c r="E104" s="25">
        <v>1156443.2843600272</v>
      </c>
      <c r="G104" s="26">
        <f t="shared" si="3"/>
        <v>0.47073112663784528</v>
      </c>
      <c r="H104" s="26">
        <f t="shared" si="4"/>
        <v>0.52926887336215467</v>
      </c>
      <c r="I104" s="26">
        <f t="shared" si="5"/>
        <v>1</v>
      </c>
    </row>
    <row r="105" spans="2:9" x14ac:dyDescent="0.2">
      <c r="B105" s="25" t="s">
        <v>94</v>
      </c>
      <c r="C105" s="25">
        <v>25929.997262977795</v>
      </c>
      <c r="D105" s="25">
        <v>22837.287667499037</v>
      </c>
      <c r="E105" s="25">
        <v>48767.284930476832</v>
      </c>
      <c r="G105" s="26">
        <f t="shared" si="3"/>
        <v>0.5317088556384445</v>
      </c>
      <c r="H105" s="26">
        <f t="shared" si="4"/>
        <v>0.4682911443615555</v>
      </c>
      <c r="I105" s="26">
        <f t="shared" si="5"/>
        <v>1</v>
      </c>
    </row>
    <row r="106" spans="2:9" x14ac:dyDescent="0.2">
      <c r="B106" s="25" t="s">
        <v>95</v>
      </c>
      <c r="C106" s="25">
        <v>2324152.5389930313</v>
      </c>
      <c r="D106" s="25">
        <v>997881.86149700999</v>
      </c>
      <c r="E106" s="25">
        <v>3322034.4004900409</v>
      </c>
      <c r="G106" s="26">
        <f t="shared" si="3"/>
        <v>0.69961724016168836</v>
      </c>
      <c r="H106" s="26">
        <f t="shared" si="4"/>
        <v>0.30038275983831175</v>
      </c>
      <c r="I106" s="26">
        <f t="shared" si="5"/>
        <v>1</v>
      </c>
    </row>
    <row r="107" spans="2:9" x14ac:dyDescent="0.2">
      <c r="B107" s="25" t="s">
        <v>96</v>
      </c>
      <c r="C107" s="25">
        <v>32699.701940908075</v>
      </c>
      <c r="D107" s="25">
        <v>354258.35312872264</v>
      </c>
      <c r="E107" s="25">
        <v>386958.05506963067</v>
      </c>
      <c r="G107" s="26">
        <f t="shared" si="3"/>
        <v>8.4504512859989361E-2</v>
      </c>
      <c r="H107" s="26">
        <f t="shared" si="4"/>
        <v>0.91549548714001072</v>
      </c>
      <c r="I107" s="26">
        <f t="shared" si="5"/>
        <v>1</v>
      </c>
    </row>
    <row r="108" spans="2:9" x14ac:dyDescent="0.2">
      <c r="B108" s="25" t="s">
        <v>97</v>
      </c>
      <c r="C108" s="25">
        <v>41957.187137878049</v>
      </c>
      <c r="D108" s="25">
        <v>175012.46780901213</v>
      </c>
      <c r="E108" s="25">
        <v>216969.65494689016</v>
      </c>
      <c r="G108" s="26">
        <f t="shared" si="3"/>
        <v>0.19337813459743175</v>
      </c>
      <c r="H108" s="26">
        <f t="shared" si="4"/>
        <v>0.80662186540256831</v>
      </c>
      <c r="I108" s="26">
        <f t="shared" si="5"/>
        <v>1</v>
      </c>
    </row>
    <row r="109" spans="2:9" x14ac:dyDescent="0.2">
      <c r="B109" s="25" t="s">
        <v>98</v>
      </c>
      <c r="C109" s="25">
        <v>156445.99167599357</v>
      </c>
      <c r="D109" s="25">
        <v>134209.35643229552</v>
      </c>
      <c r="E109" s="25">
        <v>290655.34810828912</v>
      </c>
      <c r="G109" s="26">
        <f t="shared" si="3"/>
        <v>0.53825258229105999</v>
      </c>
      <c r="H109" s="26">
        <f t="shared" si="4"/>
        <v>0.46174741770893996</v>
      </c>
      <c r="I109" s="26">
        <f t="shared" si="5"/>
        <v>1</v>
      </c>
    </row>
    <row r="110" spans="2:9" x14ac:dyDescent="0.2">
      <c r="B110" s="25" t="s">
        <v>99</v>
      </c>
      <c r="C110" s="25">
        <v>28554.574437131174</v>
      </c>
      <c r="D110" s="25">
        <v>41442.703002537004</v>
      </c>
      <c r="E110" s="25">
        <v>69997.277439668178</v>
      </c>
      <c r="G110" s="26">
        <f t="shared" si="3"/>
        <v>0.40793835819890051</v>
      </c>
      <c r="H110" s="26">
        <f t="shared" si="4"/>
        <v>0.59206164180109955</v>
      </c>
      <c r="I110" s="26">
        <f t="shared" si="5"/>
        <v>1</v>
      </c>
    </row>
    <row r="111" spans="2:9" x14ac:dyDescent="0.2">
      <c r="B111" s="25" t="s">
        <v>100</v>
      </c>
      <c r="C111" s="25">
        <v>1380663.8124413383</v>
      </c>
      <c r="D111" s="25">
        <v>2215717.7689508349</v>
      </c>
      <c r="E111" s="25">
        <v>3596381.5813921727</v>
      </c>
      <c r="G111" s="26">
        <f t="shared" si="3"/>
        <v>0.38390359342983793</v>
      </c>
      <c r="H111" s="26">
        <f t="shared" si="4"/>
        <v>0.61609640657016218</v>
      </c>
      <c r="I111" s="26">
        <f t="shared" si="5"/>
        <v>1</v>
      </c>
    </row>
    <row r="112" spans="2:9" x14ac:dyDescent="0.2">
      <c r="B112" s="25" t="s">
        <v>101</v>
      </c>
      <c r="C112" s="25">
        <v>266231.52197946829</v>
      </c>
      <c r="D112" s="25">
        <v>137981.50958854423</v>
      </c>
      <c r="E112" s="25">
        <v>404213.03156801255</v>
      </c>
      <c r="G112" s="26">
        <f t="shared" si="3"/>
        <v>0.65864161020912659</v>
      </c>
      <c r="H112" s="26">
        <f t="shared" si="4"/>
        <v>0.34135838979087335</v>
      </c>
      <c r="I112" s="26">
        <f t="shared" si="5"/>
        <v>1</v>
      </c>
    </row>
    <row r="113" spans="2:9" x14ac:dyDescent="0.2">
      <c r="B113" s="25" t="s">
        <v>102</v>
      </c>
      <c r="C113" s="25">
        <v>66309.865860328078</v>
      </c>
      <c r="D113" s="25">
        <v>77386.756790274972</v>
      </c>
      <c r="E113" s="25">
        <v>143696.62265060307</v>
      </c>
      <c r="G113" s="26">
        <f t="shared" si="3"/>
        <v>0.4614573720466616</v>
      </c>
      <c r="H113" s="26">
        <f t="shared" si="4"/>
        <v>0.53854262795333829</v>
      </c>
      <c r="I113" s="26">
        <f t="shared" si="5"/>
        <v>1</v>
      </c>
    </row>
    <row r="114" spans="2:9" x14ac:dyDescent="0.2">
      <c r="B114" s="25" t="s">
        <v>103</v>
      </c>
      <c r="C114" s="25">
        <v>206971.01028154301</v>
      </c>
      <c r="D114" s="25">
        <v>100185.65630171046</v>
      </c>
      <c r="E114" s="25">
        <v>307156.66658325348</v>
      </c>
      <c r="G114" s="26">
        <f t="shared" si="3"/>
        <v>0.67382880724629957</v>
      </c>
      <c r="H114" s="26">
        <f t="shared" si="4"/>
        <v>0.32617119275370043</v>
      </c>
      <c r="I114" s="26">
        <f t="shared" si="5"/>
        <v>1</v>
      </c>
    </row>
    <row r="115" spans="2:9" x14ac:dyDescent="0.2">
      <c r="B115" s="25" t="s">
        <v>104</v>
      </c>
      <c r="C115" s="25">
        <v>330945.63422209118</v>
      </c>
      <c r="D115" s="25">
        <v>123398.7254395577</v>
      </c>
      <c r="E115" s="25">
        <v>454344.35966164886</v>
      </c>
      <c r="G115" s="26">
        <f t="shared" si="3"/>
        <v>0.72840264698905266</v>
      </c>
      <c r="H115" s="26">
        <f t="shared" si="4"/>
        <v>0.2715973530109474</v>
      </c>
      <c r="I115" s="26">
        <f t="shared" si="5"/>
        <v>1</v>
      </c>
    </row>
    <row r="116" spans="2:9" x14ac:dyDescent="0.2">
      <c r="B116" s="25" t="s">
        <v>105</v>
      </c>
      <c r="C116" s="25">
        <v>60609.934282399801</v>
      </c>
      <c r="D116" s="25">
        <v>54905.326091472758</v>
      </c>
      <c r="E116" s="25">
        <v>115515.26037387256</v>
      </c>
      <c r="G116" s="26">
        <f t="shared" si="3"/>
        <v>0.52469201113542796</v>
      </c>
      <c r="H116" s="26">
        <f t="shared" si="4"/>
        <v>0.47530798886457204</v>
      </c>
      <c r="I116" s="26">
        <f t="shared" si="5"/>
        <v>1</v>
      </c>
    </row>
    <row r="117" spans="2:9" x14ac:dyDescent="0.2">
      <c r="B117" s="25" t="s">
        <v>106</v>
      </c>
      <c r="C117" s="25">
        <v>165936.58937358987</v>
      </c>
      <c r="D117" s="25">
        <v>137158.15275584091</v>
      </c>
      <c r="E117" s="25">
        <v>303094.74212943076</v>
      </c>
      <c r="G117" s="26">
        <f t="shared" si="3"/>
        <v>0.54747432505025062</v>
      </c>
      <c r="H117" s="26">
        <f t="shared" si="4"/>
        <v>0.45252567494974943</v>
      </c>
      <c r="I117" s="26">
        <f t="shared" si="5"/>
        <v>1</v>
      </c>
    </row>
    <row r="118" spans="2:9" x14ac:dyDescent="0.2">
      <c r="B118" s="25" t="s">
        <v>107</v>
      </c>
      <c r="C118" s="25">
        <v>143795.41376570292</v>
      </c>
      <c r="D118" s="25">
        <v>159250.57403315525</v>
      </c>
      <c r="E118" s="25">
        <v>303045.98779885814</v>
      </c>
      <c r="G118" s="26">
        <f t="shared" si="3"/>
        <v>0.47450030541616933</v>
      </c>
      <c r="H118" s="26">
        <f t="shared" si="4"/>
        <v>0.52549969458383072</v>
      </c>
      <c r="I118" s="26">
        <f t="shared" si="5"/>
        <v>1</v>
      </c>
    </row>
    <row r="119" spans="2:9" x14ac:dyDescent="0.2">
      <c r="B119" s="25" t="s">
        <v>108</v>
      </c>
      <c r="C119" s="25">
        <v>256442.44534479629</v>
      </c>
      <c r="D119" s="25">
        <v>160952.24740809519</v>
      </c>
      <c r="E119" s="25">
        <v>417394.69275289145</v>
      </c>
      <c r="G119" s="26">
        <f t="shared" si="3"/>
        <v>0.61438837100072308</v>
      </c>
      <c r="H119" s="26">
        <f t="shared" si="4"/>
        <v>0.38561162899927703</v>
      </c>
      <c r="I119" s="26">
        <f t="shared" si="5"/>
        <v>1</v>
      </c>
    </row>
    <row r="120" spans="2:9" x14ac:dyDescent="0.2">
      <c r="B120" s="25" t="s">
        <v>109</v>
      </c>
      <c r="C120" s="25">
        <v>50559.448696885069</v>
      </c>
      <c r="D120" s="25">
        <v>61020.704264461448</v>
      </c>
      <c r="E120" s="25">
        <v>111580.15296134652</v>
      </c>
      <c r="G120" s="26">
        <f t="shared" si="3"/>
        <v>0.45312223863324347</v>
      </c>
      <c r="H120" s="26">
        <f t="shared" si="4"/>
        <v>0.54687776136675648</v>
      </c>
      <c r="I120" s="26">
        <f t="shared" si="5"/>
        <v>1</v>
      </c>
    </row>
    <row r="121" spans="2:9" x14ac:dyDescent="0.2">
      <c r="B121" s="25" t="s">
        <v>110</v>
      </c>
      <c r="C121" s="25">
        <v>129825.0731674212</v>
      </c>
      <c r="D121" s="25">
        <v>101402.20308193898</v>
      </c>
      <c r="E121" s="25">
        <v>231227.27624936021</v>
      </c>
      <c r="G121" s="26">
        <f t="shared" si="3"/>
        <v>0.56146089368546293</v>
      </c>
      <c r="H121" s="26">
        <f t="shared" si="4"/>
        <v>0.43853910631453691</v>
      </c>
      <c r="I121" s="26">
        <f t="shared" si="5"/>
        <v>1</v>
      </c>
    </row>
    <row r="122" spans="2:9" x14ac:dyDescent="0.2">
      <c r="B122" s="25" t="s">
        <v>111</v>
      </c>
      <c r="C122" s="25">
        <v>158324.13990095636</v>
      </c>
      <c r="D122" s="25">
        <v>115466.33763566794</v>
      </c>
      <c r="E122" s="25">
        <v>273790.4775366243</v>
      </c>
      <c r="G122" s="26">
        <f t="shared" si="3"/>
        <v>0.57826751801394449</v>
      </c>
      <c r="H122" s="26">
        <f t="shared" si="4"/>
        <v>0.42173248198605551</v>
      </c>
      <c r="I122" s="26">
        <f t="shared" si="5"/>
        <v>1</v>
      </c>
    </row>
    <row r="123" spans="2:9" x14ac:dyDescent="0.2">
      <c r="B123" s="25" t="s">
        <v>112</v>
      </c>
      <c r="C123" s="25">
        <v>90715.859744779533</v>
      </c>
      <c r="D123" s="25">
        <v>49515.740147527395</v>
      </c>
      <c r="E123" s="25">
        <v>140231.59989230693</v>
      </c>
      <c r="G123" s="26">
        <f t="shared" si="3"/>
        <v>0.64690026937185496</v>
      </c>
      <c r="H123" s="26">
        <f t="shared" si="4"/>
        <v>0.35309973062814509</v>
      </c>
      <c r="I123" s="26">
        <f t="shared" si="5"/>
        <v>1</v>
      </c>
    </row>
    <row r="124" spans="2:9" x14ac:dyDescent="0.2">
      <c r="B124" s="25" t="s">
        <v>113</v>
      </c>
      <c r="C124" s="25">
        <v>1007615.1482606848</v>
      </c>
      <c r="D124" s="25">
        <v>648653.04232618073</v>
      </c>
      <c r="E124" s="25">
        <v>1656268.1905868654</v>
      </c>
      <c r="G124" s="26">
        <f t="shared" si="3"/>
        <v>0.6083647286033167</v>
      </c>
      <c r="H124" s="26">
        <f t="shared" si="4"/>
        <v>0.39163527139668336</v>
      </c>
      <c r="I124" s="26">
        <f t="shared" si="5"/>
        <v>1</v>
      </c>
    </row>
    <row r="125" spans="2:9" x14ac:dyDescent="0.2">
      <c r="B125" s="25" t="s">
        <v>114</v>
      </c>
      <c r="C125" s="25">
        <v>1272329.1798953542</v>
      </c>
      <c r="D125" s="25">
        <v>2166796.6285288655</v>
      </c>
      <c r="E125" s="25">
        <v>3439125.8084242195</v>
      </c>
      <c r="G125" s="26">
        <f t="shared" si="3"/>
        <v>0.36995714922052397</v>
      </c>
      <c r="H125" s="26">
        <f t="shared" si="4"/>
        <v>0.63004285077947608</v>
      </c>
      <c r="I125" s="26">
        <f t="shared" si="5"/>
        <v>1</v>
      </c>
    </row>
    <row r="126" spans="2:9" x14ac:dyDescent="0.2">
      <c r="B126" s="25" t="s">
        <v>115</v>
      </c>
      <c r="C126" s="25">
        <v>163263.15022480916</v>
      </c>
      <c r="D126" s="25">
        <v>969797.43654387177</v>
      </c>
      <c r="E126" s="25">
        <v>1133060.586768681</v>
      </c>
      <c r="G126" s="26">
        <f t="shared" si="3"/>
        <v>0.14409039739914634</v>
      </c>
      <c r="H126" s="26">
        <f t="shared" si="4"/>
        <v>0.85590960260085369</v>
      </c>
      <c r="I126" s="26">
        <f t="shared" si="5"/>
        <v>1</v>
      </c>
    </row>
    <row r="127" spans="2:9" x14ac:dyDescent="0.2">
      <c r="B127" s="25" t="s">
        <v>116</v>
      </c>
      <c r="C127" s="25">
        <v>567724.27118439565</v>
      </c>
      <c r="D127" s="25">
        <v>671713.23801899271</v>
      </c>
      <c r="E127" s="25">
        <v>1239437.5092033881</v>
      </c>
      <c r="G127" s="26">
        <f t="shared" si="3"/>
        <v>0.45804993553025813</v>
      </c>
      <c r="H127" s="26">
        <f t="shared" si="4"/>
        <v>0.54195006446974203</v>
      </c>
      <c r="I127" s="26">
        <f t="shared" si="5"/>
        <v>1</v>
      </c>
    </row>
    <row r="128" spans="2:9" x14ac:dyDescent="0.2">
      <c r="B128" s="25" t="s">
        <v>117</v>
      </c>
      <c r="C128" s="25">
        <v>175616.90026647464</v>
      </c>
      <c r="D128" s="25">
        <v>239732.18685969236</v>
      </c>
      <c r="E128" s="25">
        <v>415349.08712616703</v>
      </c>
      <c r="G128" s="26">
        <f t="shared" si="3"/>
        <v>0.42281759057563306</v>
      </c>
      <c r="H128" s="26">
        <f t="shared" si="4"/>
        <v>0.57718240942436683</v>
      </c>
      <c r="I128" s="26">
        <f t="shared" si="5"/>
        <v>1</v>
      </c>
    </row>
    <row r="129" spans="2:9" x14ac:dyDescent="0.2">
      <c r="B129" s="25" t="s">
        <v>118</v>
      </c>
      <c r="C129" s="25">
        <v>56827.412614893648</v>
      </c>
      <c r="D129" s="25">
        <v>190777.95913131718</v>
      </c>
      <c r="E129" s="25">
        <v>247605.37174621085</v>
      </c>
      <c r="G129" s="26">
        <f t="shared" si="3"/>
        <v>0.2295079957842768</v>
      </c>
      <c r="H129" s="26">
        <f t="shared" si="4"/>
        <v>0.77049200421572317</v>
      </c>
      <c r="I129" s="26">
        <f t="shared" si="5"/>
        <v>1</v>
      </c>
    </row>
    <row r="130" spans="2:9" x14ac:dyDescent="0.2">
      <c r="B130" s="25" t="s">
        <v>119</v>
      </c>
      <c r="C130" s="25">
        <v>57628.484541566919</v>
      </c>
      <c r="D130" s="25">
        <v>43967.476017693036</v>
      </c>
      <c r="E130" s="25">
        <v>101595.96055925995</v>
      </c>
      <c r="G130" s="26">
        <f t="shared" si="3"/>
        <v>0.5672320456870209</v>
      </c>
      <c r="H130" s="26">
        <f t="shared" si="4"/>
        <v>0.4327679543129791</v>
      </c>
      <c r="I130" s="26">
        <f t="shared" si="5"/>
        <v>1</v>
      </c>
    </row>
    <row r="131" spans="2:9" x14ac:dyDescent="0.2">
      <c r="B131" s="25" t="s">
        <v>120</v>
      </c>
      <c r="C131" s="25">
        <v>528230.03930464468</v>
      </c>
      <c r="D131" s="25">
        <v>741104.81801187363</v>
      </c>
      <c r="E131" s="25">
        <v>1269334.8573165182</v>
      </c>
      <c r="G131" s="26">
        <f t="shared" si="3"/>
        <v>0.41614711536510379</v>
      </c>
      <c r="H131" s="26">
        <f t="shared" si="4"/>
        <v>0.58385288463489626</v>
      </c>
      <c r="I131" s="26">
        <f t="shared" si="5"/>
        <v>1</v>
      </c>
    </row>
    <row r="132" spans="2:9" x14ac:dyDescent="0.2">
      <c r="B132" s="25" t="s">
        <v>121</v>
      </c>
      <c r="C132" s="25">
        <v>41179.241863763331</v>
      </c>
      <c r="D132" s="25">
        <v>38795.957384440357</v>
      </c>
      <c r="E132" s="25">
        <v>79975.199248203688</v>
      </c>
      <c r="G132" s="26">
        <f t="shared" si="3"/>
        <v>0.5149001471814183</v>
      </c>
      <c r="H132" s="26">
        <f t="shared" si="4"/>
        <v>0.4850998528185817</v>
      </c>
      <c r="I132" s="26">
        <f t="shared" si="5"/>
        <v>1</v>
      </c>
    </row>
    <row r="133" spans="2:9" x14ac:dyDescent="0.2">
      <c r="B133" s="25" t="s">
        <v>122</v>
      </c>
      <c r="C133" s="25">
        <v>1288890.8751949267</v>
      </c>
      <c r="D133" s="25">
        <v>1219619.8758423226</v>
      </c>
      <c r="E133" s="25">
        <v>2508510.7510372493</v>
      </c>
      <c r="G133" s="26">
        <f t="shared" si="3"/>
        <v>0.51380719602735625</v>
      </c>
      <c r="H133" s="26">
        <f t="shared" si="4"/>
        <v>0.48619280397264369</v>
      </c>
      <c r="I133" s="26">
        <f t="shared" si="5"/>
        <v>1</v>
      </c>
    </row>
    <row r="134" spans="2:9" x14ac:dyDescent="0.2">
      <c r="B134" s="25" t="s">
        <v>123</v>
      </c>
      <c r="C134" s="25">
        <v>13794.630559922392</v>
      </c>
      <c r="D134" s="25">
        <v>10508.589344270689</v>
      </c>
      <c r="E134" s="25">
        <v>24303.21990419308</v>
      </c>
      <c r="G134" s="26">
        <f t="shared" si="3"/>
        <v>0.56760505868370059</v>
      </c>
      <c r="H134" s="26">
        <f t="shared" si="4"/>
        <v>0.43239494131629952</v>
      </c>
      <c r="I134" s="26">
        <f t="shared" si="5"/>
        <v>1</v>
      </c>
    </row>
    <row r="135" spans="2:9" x14ac:dyDescent="0.2">
      <c r="B135" s="25" t="s">
        <v>124</v>
      </c>
      <c r="C135" s="25">
        <v>114358.40784374085</v>
      </c>
      <c r="D135" s="25">
        <v>91537.686054780905</v>
      </c>
      <c r="E135" s="25">
        <v>205896.09389852177</v>
      </c>
      <c r="G135" s="26">
        <f t="shared" si="3"/>
        <v>0.55541805421575263</v>
      </c>
      <c r="H135" s="26">
        <f t="shared" si="4"/>
        <v>0.44458194578424737</v>
      </c>
      <c r="I135" s="26">
        <f t="shared" si="5"/>
        <v>1</v>
      </c>
    </row>
    <row r="136" spans="2:9" x14ac:dyDescent="0.2">
      <c r="B136" s="25" t="s">
        <v>125</v>
      </c>
      <c r="C136" s="25">
        <v>331255.75107586297</v>
      </c>
      <c r="D136" s="25">
        <v>286980.70373710658</v>
      </c>
      <c r="E136" s="25">
        <v>618236.45481296943</v>
      </c>
      <c r="G136" s="26">
        <f t="shared" si="3"/>
        <v>0.53580753528368907</v>
      </c>
      <c r="H136" s="26">
        <f t="shared" si="4"/>
        <v>0.46419246471631109</v>
      </c>
      <c r="I136" s="26">
        <f t="shared" si="5"/>
        <v>1</v>
      </c>
    </row>
    <row r="137" spans="2:9" x14ac:dyDescent="0.2">
      <c r="B137" s="25" t="s">
        <v>126</v>
      </c>
      <c r="C137" s="25">
        <v>421966.67627074569</v>
      </c>
      <c r="D137" s="25">
        <v>357160.07935569482</v>
      </c>
      <c r="E137" s="25">
        <v>779126.75562644051</v>
      </c>
      <c r="G137" s="26">
        <f t="shared" si="3"/>
        <v>0.5415892513298074</v>
      </c>
      <c r="H137" s="26">
        <f t="shared" si="4"/>
        <v>0.45841074867019266</v>
      </c>
      <c r="I137" s="26">
        <f t="shared" si="5"/>
        <v>1</v>
      </c>
    </row>
    <row r="138" spans="2:9" x14ac:dyDescent="0.2">
      <c r="B138" s="25" t="s">
        <v>127</v>
      </c>
      <c r="C138" s="25">
        <v>1617848.9846790889</v>
      </c>
      <c r="D138" s="25">
        <v>1552160.7650683834</v>
      </c>
      <c r="E138" s="25">
        <v>3170009.7497474723</v>
      </c>
      <c r="G138" s="26">
        <f t="shared" si="3"/>
        <v>0.51036088605341645</v>
      </c>
      <c r="H138" s="26">
        <f t="shared" si="4"/>
        <v>0.48963911394658355</v>
      </c>
      <c r="I138" s="26">
        <f t="shared" si="5"/>
        <v>1</v>
      </c>
    </row>
    <row r="139" spans="2:9" x14ac:dyDescent="0.2">
      <c r="B139" s="25" t="s">
        <v>128</v>
      </c>
      <c r="C139" s="25">
        <v>53060.893651695573</v>
      </c>
      <c r="D139" s="25">
        <v>38982.92005256284</v>
      </c>
      <c r="E139" s="25">
        <v>92043.813704258413</v>
      </c>
      <c r="G139" s="26">
        <f t="shared" si="3"/>
        <v>0.57647430627095697</v>
      </c>
      <c r="H139" s="26">
        <f t="shared" si="4"/>
        <v>0.42352569372904303</v>
      </c>
      <c r="I139" s="26">
        <f t="shared" si="5"/>
        <v>1</v>
      </c>
    </row>
    <row r="140" spans="2:9" x14ac:dyDescent="0.2">
      <c r="B140" s="25" t="s">
        <v>129</v>
      </c>
      <c r="C140" s="25">
        <v>127443.47978157266</v>
      </c>
      <c r="D140" s="25">
        <v>182725.82534503489</v>
      </c>
      <c r="E140" s="25">
        <v>310169.30512660753</v>
      </c>
      <c r="G140" s="26">
        <f t="shared" ref="G140:G146" si="6">+C140/$E140</f>
        <v>0.41088359703920962</v>
      </c>
      <c r="H140" s="26">
        <f t="shared" ref="H140:H146" si="7">+D140/$E140</f>
        <v>0.58911640296079049</v>
      </c>
      <c r="I140" s="26">
        <f t="shared" ref="I140:I146" si="8">+E140/$E140</f>
        <v>1</v>
      </c>
    </row>
    <row r="141" spans="2:9" x14ac:dyDescent="0.2">
      <c r="B141" s="25" t="s">
        <v>130</v>
      </c>
      <c r="C141" s="25">
        <v>3106410.7471567942</v>
      </c>
      <c r="D141" s="25">
        <v>1681564.9263017355</v>
      </c>
      <c r="E141" s="25">
        <v>4787975.6734585296</v>
      </c>
      <c r="G141" s="26">
        <f t="shared" si="6"/>
        <v>0.64879417921372196</v>
      </c>
      <c r="H141" s="26">
        <f t="shared" si="7"/>
        <v>0.3512058207862781</v>
      </c>
      <c r="I141" s="26">
        <f t="shared" si="8"/>
        <v>1</v>
      </c>
    </row>
    <row r="142" spans="2:9" x14ac:dyDescent="0.2">
      <c r="B142" s="25" t="s">
        <v>131</v>
      </c>
      <c r="C142" s="25">
        <v>49255.91463330495</v>
      </c>
      <c r="D142" s="25">
        <v>208573.64194637898</v>
      </c>
      <c r="E142" s="25">
        <v>257829.55657968394</v>
      </c>
      <c r="G142" s="26">
        <f t="shared" si="6"/>
        <v>0.19104060561063751</v>
      </c>
      <c r="H142" s="26">
        <f t="shared" si="7"/>
        <v>0.80895939438936249</v>
      </c>
      <c r="I142" s="26">
        <f t="shared" si="8"/>
        <v>1</v>
      </c>
    </row>
    <row r="143" spans="2:9" x14ac:dyDescent="0.2">
      <c r="B143" s="25" t="s">
        <v>132</v>
      </c>
      <c r="C143" s="25">
        <v>174353.25918645211</v>
      </c>
      <c r="D143" s="25">
        <v>140669.20805731561</v>
      </c>
      <c r="E143" s="25">
        <v>315022.46724376775</v>
      </c>
      <c r="G143" s="26">
        <f t="shared" si="6"/>
        <v>0.55346293460248885</v>
      </c>
      <c r="H143" s="26">
        <f t="shared" si="7"/>
        <v>0.44653706539751109</v>
      </c>
      <c r="I143" s="26">
        <f t="shared" si="8"/>
        <v>1</v>
      </c>
    </row>
    <row r="144" spans="2:9" x14ac:dyDescent="0.2">
      <c r="B144" s="25" t="s">
        <v>133</v>
      </c>
      <c r="C144" s="25">
        <v>994906.85970631172</v>
      </c>
      <c r="D144" s="25">
        <v>380070.19789903163</v>
      </c>
      <c r="E144" s="25">
        <v>1374977.0576053434</v>
      </c>
      <c r="G144" s="26">
        <f t="shared" si="6"/>
        <v>0.72358069845837214</v>
      </c>
      <c r="H144" s="26">
        <f t="shared" si="7"/>
        <v>0.27641930154162786</v>
      </c>
      <c r="I144" s="26">
        <f t="shared" si="8"/>
        <v>1</v>
      </c>
    </row>
    <row r="145" spans="2:9" ht="5.0999999999999996" customHeight="1" x14ac:dyDescent="0.2">
      <c r="G145" s="26"/>
      <c r="H145" s="26"/>
      <c r="I145" s="26"/>
    </row>
    <row r="146" spans="2:9" x14ac:dyDescent="0.2">
      <c r="B146" s="50" t="s">
        <v>137</v>
      </c>
      <c r="C146" s="51">
        <f>SUM(C9:C144)</f>
        <v>57395674.930340245</v>
      </c>
      <c r="D146" s="51">
        <f>SUM(D9:D144)</f>
        <v>66966575.526593342</v>
      </c>
      <c r="E146" s="51">
        <f>SUM(E9:E144)</f>
        <v>124362250.45693366</v>
      </c>
      <c r="G146" s="52">
        <f t="shared" si="6"/>
        <v>0.46152007316895755</v>
      </c>
      <c r="H146" s="52">
        <f t="shared" si="7"/>
        <v>0.53847992683104184</v>
      </c>
      <c r="I146" s="52">
        <f t="shared" si="8"/>
        <v>1</v>
      </c>
    </row>
  </sheetData>
  <mergeCells count="3">
    <mergeCell ref="C6:E6"/>
    <mergeCell ref="G6:I6"/>
    <mergeCell ref="B6:B7"/>
  </mergeCells>
  <phoneticPr fontId="0" type="noConversion"/>
  <pageMargins left="0.75" right="0.75" top="1" bottom="1" header="0" footer="0"/>
  <pageSetup paperSize="9" scale="9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Bolívar.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93591.661140641518</v>
      </c>
      <c r="G9" s="26">
        <f t="shared" ref="G9:G24" si="0">+IF(F9&gt;0,F9/$F$26,0)</f>
        <v>0.29125409157910409</v>
      </c>
      <c r="H9" s="25">
        <f>HLOOKUP(D9,Cuadro2!$B$7:$S$148,142,0)/1000</f>
        <v>9542.7400717648925</v>
      </c>
      <c r="I9" s="26">
        <f>+F9/1000/H9</f>
        <v>9.8076297202688151E-3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1.1671905238979763E-5</v>
      </c>
      <c r="H10" s="25">
        <f>HLOOKUP(D10,Cuadro2!$B$7:$S$148,142,0)/1000</f>
        <v>196.14692543331509</v>
      </c>
      <c r="I10" s="26">
        <f t="shared" ref="I10:I24" si="1">+F10/1000/H10</f>
        <v>1.9121650164227071E-5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22108.713641449089</v>
      </c>
      <c r="G12" s="26">
        <f t="shared" si="0"/>
        <v>6.8801570878696594E-2</v>
      </c>
      <c r="H12" s="25">
        <f>HLOOKUP(D12,Cuadro2!$B$7:$S$148,142,0)/1000</f>
        <v>40083.506242246905</v>
      </c>
      <c r="I12" s="26">
        <f t="shared" si="1"/>
        <v>5.5156636018400802E-4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5955.1761426711209</v>
      </c>
      <c r="G13" s="26">
        <f t="shared" si="0"/>
        <v>1.8532307221482251E-2</v>
      </c>
      <c r="H13" s="25">
        <f>HLOOKUP(D13,Cuadro2!$B$7:$S$148,142,0)/1000</f>
        <v>3022.5825440694484</v>
      </c>
      <c r="I13" s="26">
        <f t="shared" si="1"/>
        <v>1.970227795550417E-3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6663.618771384693</v>
      </c>
      <c r="G14" s="26">
        <f t="shared" si="0"/>
        <v>2.0736956778367652E-2</v>
      </c>
      <c r="H14" s="25">
        <f>HLOOKUP(D14,Cuadro2!$B$7:$S$148,142,0)/1000</f>
        <v>4471.5448308836894</v>
      </c>
      <c r="I14" s="26">
        <f t="shared" si="1"/>
        <v>1.4902274322200623E-3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44667.748233538106</v>
      </c>
      <c r="G15" s="26">
        <f t="shared" si="0"/>
        <v>0.13900452536143648</v>
      </c>
      <c r="H15" s="25">
        <f>HLOOKUP(D15,Cuadro2!$B$7:$S$148,142,0)/1000</f>
        <v>13456.363320891298</v>
      </c>
      <c r="I15" s="26">
        <f t="shared" si="1"/>
        <v>3.3194517098234446E-3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4441.6688987587331</v>
      </c>
      <c r="G16" s="26">
        <f t="shared" si="0"/>
        <v>1.3822323745906613E-2</v>
      </c>
      <c r="H16" s="25">
        <f>HLOOKUP(D16,Cuadro2!$B$7:$S$148,142,0)/1000</f>
        <v>2395.4637223365908</v>
      </c>
      <c r="I16" s="26">
        <f t="shared" si="1"/>
        <v>1.8542000270520592E-3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39871.763679248732</v>
      </c>
      <c r="G17" s="27">
        <f t="shared" si="0"/>
        <v>0.12407958325053731</v>
      </c>
      <c r="H17" s="25">
        <f>HLOOKUP(D17,Cuadro2!$B$7:$S$148,142,0)/1000</f>
        <v>13194.268465830088</v>
      </c>
      <c r="I17" s="26">
        <f t="shared" si="1"/>
        <v>3.0219002881824632E-3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11930.317985950265</v>
      </c>
      <c r="G18" s="27">
        <f t="shared" si="0"/>
        <v>3.7126747029590908E-2</v>
      </c>
      <c r="H18" s="25">
        <f>HLOOKUP(D18,Cuadro2!$B$7:$S$148,142,0)/1000</f>
        <v>2679.7142080112708</v>
      </c>
      <c r="I18" s="26">
        <f t="shared" si="1"/>
        <v>4.4520859538988893E-3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47418.704015021081</v>
      </c>
      <c r="G19" s="27">
        <f t="shared" si="0"/>
        <v>0.14756540693299117</v>
      </c>
      <c r="H19" s="25">
        <f>HLOOKUP(D19,Cuadro2!$B$7:$S$148,142,0)/1000</f>
        <v>17324.180681882775</v>
      </c>
      <c r="I19" s="26">
        <f t="shared" si="1"/>
        <v>2.7371397750781058E-3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5515.467785073608</v>
      </c>
      <c r="G20" s="27">
        <f t="shared" si="0"/>
        <v>1.7163949648905826E-2</v>
      </c>
      <c r="H20" s="25">
        <f>HLOOKUP(D20,Cuadro2!$B$7:$S$148,142,0)/1000</f>
        <v>4526.9912850708561</v>
      </c>
      <c r="I20" s="26">
        <f t="shared" si="1"/>
        <v>1.2183517567755336E-3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12511.180172778451</v>
      </c>
      <c r="G21" s="27">
        <f t="shared" si="0"/>
        <v>3.8934370556040217E-2</v>
      </c>
      <c r="H21" s="25">
        <f>HLOOKUP(D21,Cuadro2!$B$7:$S$148,142,0)/1000</f>
        <v>4445.4286723284758</v>
      </c>
      <c r="I21" s="26">
        <f t="shared" si="1"/>
        <v>2.8143922881176736E-3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14339.31816188031</v>
      </c>
      <c r="G22" s="26">
        <f t="shared" si="0"/>
        <v>4.4623474294641328E-2</v>
      </c>
      <c r="H22" s="25">
        <f>HLOOKUP(D22,Cuadro2!$B$7:$S$148,142,0)/1000</f>
        <v>3487.6487261059483</v>
      </c>
      <c r="I22" s="26">
        <f t="shared" si="1"/>
        <v>4.1114571127954551E-3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7893.6456887846698</v>
      </c>
      <c r="G23" s="26">
        <f t="shared" si="0"/>
        <v>2.4564759042789781E-2</v>
      </c>
      <c r="H23" s="25">
        <f>HLOOKUP(D23,Cuadro2!$B$7:$S$148,142,0)/1000</f>
        <v>4158.9896245771552</v>
      </c>
      <c r="I23" s="26">
        <f t="shared" si="1"/>
        <v>1.8979719598572495E-3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4427.5100139987926</v>
      </c>
      <c r="G24" s="26">
        <f t="shared" si="0"/>
        <v>1.3778261774270778E-2</v>
      </c>
      <c r="H24" s="25">
        <f>HLOOKUP(D24,Cuadro2!$B$7:$S$148,142,0)/1000</f>
        <v>1297.526819558921</v>
      </c>
      <c r="I24" s="26">
        <f t="shared" si="1"/>
        <v>3.412268592262218E-3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321340.24498406809</v>
      </c>
      <c r="G26" s="32">
        <f>+IF(F26&gt;0,F26/$F$26,0)</f>
        <v>1</v>
      </c>
      <c r="H26" s="31">
        <f>SUM(H9:H24)</f>
        <v>124362.25045693359</v>
      </c>
      <c r="I26" s="32">
        <f>+F26/1000/H26</f>
        <v>2.5839050339101703E-3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6" display="volver"/>
  </hyperlinks>
  <pageMargins left="0.75" right="0.75" top="1" bottom="1" header="0" footer="0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Bragado.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122338.51166590957</v>
      </c>
      <c r="G9" s="26">
        <f t="shared" ref="G9:G24" si="0">+IF(F9&gt;0,F9/$F$26,0)</f>
        <v>0.30944049019890602</v>
      </c>
      <c r="H9" s="25">
        <f>HLOOKUP(D9,Cuadro2!$B$7:$S$148,142,0)/1000</f>
        <v>9542.7400717648925</v>
      </c>
      <c r="I9" s="26">
        <f>+F9/1000/H9</f>
        <v>1.2820061192684622E-2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9.486823508890017E-6</v>
      </c>
      <c r="H10" s="25">
        <f>HLOOKUP(D10,Cuadro2!$B$7:$S$148,142,0)/1000</f>
        <v>196.14692543331509</v>
      </c>
      <c r="I10" s="26">
        <f t="shared" ref="I10:I24" si="1">+F10/1000/H10</f>
        <v>1.9121650164227071E-5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21089.538969983802</v>
      </c>
      <c r="G12" s="26">
        <f t="shared" si="0"/>
        <v>5.3343441799931751E-2</v>
      </c>
      <c r="H12" s="25">
        <f>HLOOKUP(D12,Cuadro2!$B$7:$S$148,142,0)/1000</f>
        <v>40083.506242246905</v>
      </c>
      <c r="I12" s="26">
        <f t="shared" si="1"/>
        <v>5.2614007473617702E-4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20815.300353378469</v>
      </c>
      <c r="G13" s="26">
        <f t="shared" si="0"/>
        <v>5.264978833955971E-2</v>
      </c>
      <c r="H13" s="25">
        <f>HLOOKUP(D13,Cuadro2!$B$7:$S$148,142,0)/1000</f>
        <v>3022.5825440694484</v>
      </c>
      <c r="I13" s="26">
        <f t="shared" si="1"/>
        <v>6.8865945097908981E-3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16327.169736368449</v>
      </c>
      <c r="G14" s="26">
        <f t="shared" si="0"/>
        <v>4.1297603984097257E-2</v>
      </c>
      <c r="H14" s="25">
        <f>HLOOKUP(D14,Cuadro2!$B$7:$S$148,142,0)/1000</f>
        <v>4471.5448308836894</v>
      </c>
      <c r="I14" s="26">
        <f t="shared" si="1"/>
        <v>3.6513487740526111E-3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46458.328924956098</v>
      </c>
      <c r="G15" s="26">
        <f t="shared" si="0"/>
        <v>0.11751073215292696</v>
      </c>
      <c r="H15" s="25">
        <f>HLOOKUP(D15,Cuadro2!$B$7:$S$148,142,0)/1000</f>
        <v>13456.363320891298</v>
      </c>
      <c r="I15" s="26">
        <f t="shared" si="1"/>
        <v>3.4525174311270659E-3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5791.7954970974752</v>
      </c>
      <c r="G16" s="26">
        <f t="shared" si="0"/>
        <v>1.4649647223500366E-2</v>
      </c>
      <c r="H16" s="25">
        <f>HLOOKUP(D16,Cuadro2!$B$7:$S$148,142,0)/1000</f>
        <v>2395.4637223365908</v>
      </c>
      <c r="I16" s="26">
        <f t="shared" si="1"/>
        <v>2.4178180796860589E-3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51087.321832642614</v>
      </c>
      <c r="G17" s="27">
        <f t="shared" si="0"/>
        <v>0.12921921066044278</v>
      </c>
      <c r="H17" s="25">
        <f>HLOOKUP(D17,Cuadro2!$B$7:$S$148,142,0)/1000</f>
        <v>13194.268465830088</v>
      </c>
      <c r="I17" s="26">
        <f t="shared" si="1"/>
        <v>3.8719328748650387E-3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12372.217813663012</v>
      </c>
      <c r="G18" s="27">
        <f t="shared" si="0"/>
        <v>3.1294030742850261E-2</v>
      </c>
      <c r="H18" s="25">
        <f>HLOOKUP(D18,Cuadro2!$B$7:$S$148,142,0)/1000</f>
        <v>2679.7142080112708</v>
      </c>
      <c r="I18" s="26">
        <f t="shared" si="1"/>
        <v>4.6169915346476282E-3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52250.373472863161</v>
      </c>
      <c r="G19" s="27">
        <f t="shared" si="0"/>
        <v>0.13216100932037184</v>
      </c>
      <c r="H19" s="25">
        <f>HLOOKUP(D19,Cuadro2!$B$7:$S$148,142,0)/1000</f>
        <v>17324.180681882775</v>
      </c>
      <c r="I19" s="26">
        <f t="shared" si="1"/>
        <v>3.0160372044321488E-3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7019.3021256704633</v>
      </c>
      <c r="G20" s="27">
        <f t="shared" si="0"/>
        <v>1.7754476992112606E-2</v>
      </c>
      <c r="H20" s="25">
        <f>HLOOKUP(D20,Cuadro2!$B$7:$S$148,142,0)/1000</f>
        <v>4526.9912850708561</v>
      </c>
      <c r="I20" s="26">
        <f t="shared" si="1"/>
        <v>1.5505446517687736E-3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11148.287376882266</v>
      </c>
      <c r="G21" s="27">
        <f t="shared" si="0"/>
        <v>2.8198246519472864E-2</v>
      </c>
      <c r="H21" s="25">
        <f>HLOOKUP(D21,Cuadro2!$B$7:$S$148,142,0)/1000</f>
        <v>4445.4286723284758</v>
      </c>
      <c r="I21" s="26">
        <f t="shared" si="1"/>
        <v>2.5078093022338141E-3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15870.606636429531</v>
      </c>
      <c r="G22" s="26">
        <f t="shared" si="0"/>
        <v>4.0142782762815396E-2</v>
      </c>
      <c r="H22" s="25">
        <f>HLOOKUP(D22,Cuadro2!$B$7:$S$148,142,0)/1000</f>
        <v>3487.6487261059483</v>
      </c>
      <c r="I22" s="26">
        <f t="shared" si="1"/>
        <v>4.5505175213415147E-3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8386.057672389863</v>
      </c>
      <c r="G23" s="26">
        <f t="shared" si="0"/>
        <v>2.1211520081813501E-2</v>
      </c>
      <c r="H23" s="25">
        <f>HLOOKUP(D23,Cuadro2!$B$7:$S$148,142,0)/1000</f>
        <v>4158.9896245771552</v>
      </c>
      <c r="I23" s="26">
        <f t="shared" si="1"/>
        <v>2.0163689812624803E-3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4395.3600450174736</v>
      </c>
      <c r="G24" s="26">
        <f t="shared" si="0"/>
        <v>1.111753239768973E-2</v>
      </c>
      <c r="H24" s="25">
        <f>HLOOKUP(D24,Cuadro2!$B$7:$S$148,142,0)/1000</f>
        <v>1297.526819558921</v>
      </c>
      <c r="I24" s="26">
        <f t="shared" si="1"/>
        <v>3.3874907082935089E-3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395353.9227761412</v>
      </c>
      <c r="G26" s="32">
        <f>+IF(F26&gt;0,F26/$F$26,0)</f>
        <v>1</v>
      </c>
      <c r="H26" s="31">
        <f>SUM(H9:H24)</f>
        <v>124362.25045693359</v>
      </c>
      <c r="I26" s="32">
        <f>+F26/1000/H26</f>
        <v>3.1790508882199066E-3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17" display="volver"/>
  </hyperlinks>
  <pageMargins left="0.75" right="0.75" top="1" bottom="1" header="0" footer="0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Brandsen.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25526.813919479297</v>
      </c>
      <c r="G9" s="26">
        <f t="shared" ref="G9:G24" si="0">+IF(F9&gt;0,F9/$F$26,0)</f>
        <v>0.13025897097709085</v>
      </c>
      <c r="H9" s="25">
        <f>HLOOKUP(D9,Cuadro2!$B$7:$S$148,142,0)/1000</f>
        <v>9542.7400717648925</v>
      </c>
      <c r="I9" s="26">
        <f>+F9/1000/H9</f>
        <v>2.674998347173697E-3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16.07875723505347</v>
      </c>
      <c r="G11" s="26">
        <f t="shared" si="0"/>
        <v>8.2047151620057786E-5</v>
      </c>
      <c r="H11" s="25">
        <f>HLOOKUP(D11,Cuadro2!$B$7:$S$148,142,0)/1000</f>
        <v>79.154315941984848</v>
      </c>
      <c r="I11" s="26">
        <f t="shared" si="1"/>
        <v>2.0313178180755411E-4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41812.570341924766</v>
      </c>
      <c r="G12" s="26">
        <f t="shared" si="0"/>
        <v>0.21336240409110352</v>
      </c>
      <c r="H12" s="25">
        <f>HLOOKUP(D12,Cuadro2!$B$7:$S$148,142,0)/1000</f>
        <v>40083.506242246905</v>
      </c>
      <c r="I12" s="26">
        <f t="shared" si="1"/>
        <v>1.0431365482158213E-3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5181.9723227898685</v>
      </c>
      <c r="G13" s="26">
        <f t="shared" si="0"/>
        <v>2.6442719586061932E-2</v>
      </c>
      <c r="H13" s="25">
        <f>HLOOKUP(D13,Cuadro2!$B$7:$S$148,142,0)/1000</f>
        <v>3022.5825440694484</v>
      </c>
      <c r="I13" s="26">
        <f t="shared" si="1"/>
        <v>1.7144187949332658E-3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3965.9393396524897</v>
      </c>
      <c r="G14" s="26">
        <f t="shared" si="0"/>
        <v>2.0237510994134841E-2</v>
      </c>
      <c r="H14" s="25">
        <f>HLOOKUP(D14,Cuadro2!$B$7:$S$148,142,0)/1000</f>
        <v>4471.5448308836894</v>
      </c>
      <c r="I14" s="26">
        <f t="shared" si="1"/>
        <v>8.8692822942551617E-4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26446.880005495106</v>
      </c>
      <c r="G15" s="26">
        <f t="shared" si="0"/>
        <v>0.13495391104965057</v>
      </c>
      <c r="H15" s="25">
        <f>HLOOKUP(D15,Cuadro2!$B$7:$S$148,142,0)/1000</f>
        <v>13456.363320891298</v>
      </c>
      <c r="I15" s="26">
        <f t="shared" si="1"/>
        <v>1.9653809409586726E-3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3432.3542125525601</v>
      </c>
      <c r="G16" s="26">
        <f t="shared" si="0"/>
        <v>1.7514717236795662E-2</v>
      </c>
      <c r="H16" s="25">
        <f>HLOOKUP(D16,Cuadro2!$B$7:$S$148,142,0)/1000</f>
        <v>2395.4637223365908</v>
      </c>
      <c r="I16" s="26">
        <f t="shared" si="1"/>
        <v>1.4328558518951655E-3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28742.561123303385</v>
      </c>
      <c r="G17" s="27">
        <f t="shared" si="0"/>
        <v>0.14666837964884596</v>
      </c>
      <c r="H17" s="25">
        <f>HLOOKUP(D17,Cuadro2!$B$7:$S$148,142,0)/1000</f>
        <v>13194.268465830088</v>
      </c>
      <c r="I17" s="26">
        <f t="shared" si="1"/>
        <v>2.1784126340721015E-3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5028.3641824804563</v>
      </c>
      <c r="G18" s="27">
        <f t="shared" si="0"/>
        <v>2.5658883485186842E-2</v>
      </c>
      <c r="H18" s="25">
        <f>HLOOKUP(D18,Cuadro2!$B$7:$S$148,142,0)/1000</f>
        <v>2679.7142080112708</v>
      </c>
      <c r="I18" s="26">
        <f t="shared" si="1"/>
        <v>1.8764553949251991E-3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28154.437269526621</v>
      </c>
      <c r="G19" s="27">
        <f t="shared" si="0"/>
        <v>0.14366728408550256</v>
      </c>
      <c r="H19" s="25">
        <f>HLOOKUP(D19,Cuadro2!$B$7:$S$148,142,0)/1000</f>
        <v>17324.180681882775</v>
      </c>
      <c r="I19" s="26">
        <f t="shared" si="1"/>
        <v>1.625152599509071E-3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3983.2198924223308</v>
      </c>
      <c r="G20" s="27">
        <f t="shared" si="0"/>
        <v>2.0325690703079914E-2</v>
      </c>
      <c r="H20" s="25">
        <f>HLOOKUP(D20,Cuadro2!$B$7:$S$148,142,0)/1000</f>
        <v>4526.9912850708561</v>
      </c>
      <c r="I20" s="26">
        <f t="shared" si="1"/>
        <v>8.7988238580405961E-4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10275.085127993396</v>
      </c>
      <c r="G21" s="27">
        <f t="shared" si="0"/>
        <v>5.2432004232737049E-2</v>
      </c>
      <c r="H21" s="25">
        <f>HLOOKUP(D21,Cuadro2!$B$7:$S$148,142,0)/1000</f>
        <v>4445.4286723284758</v>
      </c>
      <c r="I21" s="26">
        <f t="shared" si="1"/>
        <v>2.311382295244746E-3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6180.5094027044397</v>
      </c>
      <c r="G22" s="26">
        <f t="shared" si="0"/>
        <v>3.1538083736183581E-2</v>
      </c>
      <c r="H22" s="25">
        <f>HLOOKUP(D22,Cuadro2!$B$7:$S$148,142,0)/1000</f>
        <v>3487.6487261059483</v>
      </c>
      <c r="I22" s="26">
        <f t="shared" si="1"/>
        <v>1.772113503416137E-3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4246.7643907713864</v>
      </c>
      <c r="G23" s="26">
        <f t="shared" si="0"/>
        <v>2.167051325985914E-2</v>
      </c>
      <c r="H23" s="25">
        <f>HLOOKUP(D23,Cuadro2!$B$7:$S$148,142,0)/1000</f>
        <v>4158.9896245771552</v>
      </c>
      <c r="I23" s="26">
        <f t="shared" si="1"/>
        <v>1.0211048293257417E-3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2976.168557127819</v>
      </c>
      <c r="G24" s="26">
        <f t="shared" si="0"/>
        <v>1.518687976214741E-2</v>
      </c>
      <c r="H24" s="25">
        <f>HLOOKUP(D24,Cuadro2!$B$7:$S$148,142,0)/1000</f>
        <v>1297.526819558921</v>
      </c>
      <c r="I24" s="26">
        <f t="shared" si="1"/>
        <v>2.2937241159604951E-3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195969.71884545899</v>
      </c>
      <c r="G26" s="32">
        <f>+IF(F26&gt;0,F26/$F$26,0)</f>
        <v>1</v>
      </c>
      <c r="H26" s="31">
        <f>SUM(H9:H24)</f>
        <v>124362.25045693359</v>
      </c>
      <c r="I26" s="32">
        <f>+F26/1000/H26</f>
        <v>1.5757974636630024E-3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18" display="volver"/>
  </hyperlinks>
  <pageMargins left="0.75" right="0.75" top="1" bottom="1" header="0" footer="0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31" sqref="H31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Campana.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14098.133980486738</v>
      </c>
      <c r="G9" s="26">
        <f t="shared" ref="G9:G24" si="0">+IF(F9&gt;0,F9/$F$26,0)</f>
        <v>7.2389401494356524E-3</v>
      </c>
      <c r="H9" s="25">
        <f>HLOOKUP(D9,Cuadro2!$B$7:$S$148,142,0)/1000</f>
        <v>9542.7400717648925</v>
      </c>
      <c r="I9" s="26">
        <f>+F9/1000/H9</f>
        <v>1.4773674934519456E-3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67.511752000642531</v>
      </c>
      <c r="G10" s="26">
        <f t="shared" si="0"/>
        <v>3.4665121837586699E-5</v>
      </c>
      <c r="H10" s="25">
        <f>HLOOKUP(D10,Cuadro2!$B$7:$S$148,142,0)/1000</f>
        <v>196.14692543331509</v>
      </c>
      <c r="I10" s="26">
        <f t="shared" ref="I10:I24" si="1">+F10/1000/H10</f>
        <v>3.4418970295608734E-4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5946.3014699472506</v>
      </c>
      <c r="G11" s="26">
        <f t="shared" si="0"/>
        <v>3.0532353083768367E-3</v>
      </c>
      <c r="H11" s="25">
        <f>HLOOKUP(D11,Cuadro2!$B$7:$S$148,142,0)/1000</f>
        <v>79.154315941984848</v>
      </c>
      <c r="I11" s="26">
        <f t="shared" si="1"/>
        <v>7.5122896321983462E-2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1391917.1885467961</v>
      </c>
      <c r="G12" s="26">
        <f t="shared" si="0"/>
        <v>0.7147048846895071</v>
      </c>
      <c r="H12" s="25">
        <f>HLOOKUP(D12,Cuadro2!$B$7:$S$148,142,0)/1000</f>
        <v>40083.506242246905</v>
      </c>
      <c r="I12" s="26">
        <f t="shared" si="1"/>
        <v>3.4725434949095191E-2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20177.017953795366</v>
      </c>
      <c r="G13" s="26">
        <f t="shared" si="0"/>
        <v>1.0360252325859265E-2</v>
      </c>
      <c r="H13" s="25">
        <f>HLOOKUP(D13,Cuadro2!$B$7:$S$148,142,0)/1000</f>
        <v>3022.5825440694484</v>
      </c>
      <c r="I13" s="26">
        <f t="shared" si="1"/>
        <v>6.6754233042814028E-3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50907.870020445276</v>
      </c>
      <c r="G14" s="26">
        <f t="shared" si="0"/>
        <v>2.6139560364749046E-2</v>
      </c>
      <c r="H14" s="25">
        <f>HLOOKUP(D14,Cuadro2!$B$7:$S$148,142,0)/1000</f>
        <v>4471.5448308836894</v>
      </c>
      <c r="I14" s="26">
        <f t="shared" si="1"/>
        <v>1.1384850637935928E-2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90728.863579847006</v>
      </c>
      <c r="G15" s="26">
        <f t="shared" si="0"/>
        <v>4.6586364847282374E-2</v>
      </c>
      <c r="H15" s="25">
        <f>HLOOKUP(D15,Cuadro2!$B$7:$S$148,142,0)/1000</f>
        <v>13456.363320891298</v>
      </c>
      <c r="I15" s="26">
        <f t="shared" si="1"/>
        <v>6.7424504984187261E-3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5776.0834147728028</v>
      </c>
      <c r="G16" s="26">
        <f t="shared" si="0"/>
        <v>2.9658337901711895E-3</v>
      </c>
      <c r="H16" s="25">
        <f>HLOOKUP(D16,Cuadro2!$B$7:$S$148,142,0)/1000</f>
        <v>2395.4637223365908</v>
      </c>
      <c r="I16" s="26">
        <f t="shared" si="1"/>
        <v>2.4112589812625828E-3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138022.01786160239</v>
      </c>
      <c r="G17" s="27">
        <f t="shared" si="0"/>
        <v>7.0869884481689627E-2</v>
      </c>
      <c r="H17" s="25">
        <f>HLOOKUP(D17,Cuadro2!$B$7:$S$148,142,0)/1000</f>
        <v>13194.268465830088</v>
      </c>
      <c r="I17" s="26">
        <f t="shared" si="1"/>
        <v>1.046075560907719E-2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16074.326033740375</v>
      </c>
      <c r="G18" s="27">
        <f t="shared" si="0"/>
        <v>8.2536514592511032E-3</v>
      </c>
      <c r="H18" s="25">
        <f>HLOOKUP(D18,Cuadro2!$B$7:$S$148,142,0)/1000</f>
        <v>2679.7142080112708</v>
      </c>
      <c r="I18" s="26">
        <f t="shared" si="1"/>
        <v>5.9985225236648702E-3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99695.81639286493</v>
      </c>
      <c r="G19" s="27">
        <f t="shared" si="0"/>
        <v>5.1190607850370176E-2</v>
      </c>
      <c r="H19" s="25">
        <f>HLOOKUP(D19,Cuadro2!$B$7:$S$148,142,0)/1000</f>
        <v>17324.180681882775</v>
      </c>
      <c r="I19" s="26">
        <f t="shared" si="1"/>
        <v>5.754720423640264E-3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27973.811068255134</v>
      </c>
      <c r="G20" s="27">
        <f t="shared" si="0"/>
        <v>1.4363655811116654E-2</v>
      </c>
      <c r="H20" s="25">
        <f>HLOOKUP(D20,Cuadro2!$B$7:$S$148,142,0)/1000</f>
        <v>4526.9912850708561</v>
      </c>
      <c r="I20" s="26">
        <f t="shared" si="1"/>
        <v>6.1793383964549187E-3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33493.299872487733</v>
      </c>
      <c r="G21" s="27">
        <f t="shared" si="0"/>
        <v>1.7197736489071771E-2</v>
      </c>
      <c r="H21" s="25">
        <f>HLOOKUP(D21,Cuadro2!$B$7:$S$148,142,0)/1000</f>
        <v>4445.4286723284758</v>
      </c>
      <c r="I21" s="26">
        <f t="shared" si="1"/>
        <v>7.5343239856650859E-3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17918.03615332146</v>
      </c>
      <c r="G22" s="26">
        <f t="shared" si="0"/>
        <v>9.2003375403331283E-3</v>
      </c>
      <c r="H22" s="25">
        <f>HLOOKUP(D22,Cuadro2!$B$7:$S$148,142,0)/1000</f>
        <v>3487.6487261059483</v>
      </c>
      <c r="I22" s="26">
        <f t="shared" si="1"/>
        <v>5.1375690502315635E-3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28232.228452996973</v>
      </c>
      <c r="G23" s="26">
        <f t="shared" si="0"/>
        <v>1.4496344859490648E-2</v>
      </c>
      <c r="H23" s="25">
        <f>HLOOKUP(D23,Cuadro2!$B$7:$S$148,142,0)/1000</f>
        <v>4158.9896245771552</v>
      </c>
      <c r="I23" s="26">
        <f t="shared" si="1"/>
        <v>6.7882420975905527E-3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6512.6651450729123</v>
      </c>
      <c r="G24" s="26">
        <f t="shared" si="0"/>
        <v>3.3440449114579061E-3</v>
      </c>
      <c r="H24" s="25">
        <f>HLOOKUP(D24,Cuadro2!$B$7:$S$148,142,0)/1000</f>
        <v>1297.526819558921</v>
      </c>
      <c r="I24" s="26">
        <f t="shared" si="1"/>
        <v>5.0192913525184905E-3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1947541.1716984329</v>
      </c>
      <c r="G26" s="32">
        <f>+IF(F26&gt;0,F26/$F$26,0)</f>
        <v>1</v>
      </c>
      <c r="H26" s="31">
        <f>SUM(H9:H24)</f>
        <v>124362.25045693359</v>
      </c>
      <c r="I26" s="32">
        <f>+F26/1000/H26</f>
        <v>1.5660227798570295E-2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19" display="volver"/>
  </hyperlinks>
  <pageMargins left="0.75" right="0.75" top="1" bottom="1" header="0" footer="0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Cañuelas.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18765.264052467865</v>
      </c>
      <c r="G9" s="26">
        <f t="shared" ref="G9:G24" si="0">+IF(F9&gt;0,F9/$F$26,0)</f>
        <v>5.8465199446568611E-2</v>
      </c>
      <c r="H9" s="25">
        <f>HLOOKUP(D9,Cuadro2!$B$7:$S$148,142,0)/1000</f>
        <v>9542.7400717648925</v>
      </c>
      <c r="I9" s="26">
        <f>+F9/1000/H9</f>
        <v>1.9664440099328097E-3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2.3371125350829926E-5</v>
      </c>
      <c r="H10" s="25">
        <f>HLOOKUP(D10,Cuadro2!$B$7:$S$148,142,0)/1000</f>
        <v>196.14692543331509</v>
      </c>
      <c r="I10" s="26">
        <f t="shared" ref="I10:I24" si="1">+F10/1000/H10</f>
        <v>3.8243300328454142E-5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99357.885516513939</v>
      </c>
      <c r="G12" s="26">
        <f t="shared" si="0"/>
        <v>0.30956018402247665</v>
      </c>
      <c r="H12" s="25">
        <f>HLOOKUP(D12,Cuadro2!$B$7:$S$148,142,0)/1000</f>
        <v>40083.506242246905</v>
      </c>
      <c r="I12" s="26">
        <f t="shared" si="1"/>
        <v>2.478772313879904E-3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10335.551338264964</v>
      </c>
      <c r="G13" s="26">
        <f t="shared" si="0"/>
        <v>3.2201522381585738E-2</v>
      </c>
      <c r="H13" s="25">
        <f>HLOOKUP(D13,Cuadro2!$B$7:$S$148,142,0)/1000</f>
        <v>3022.5825440694484</v>
      </c>
      <c r="I13" s="26">
        <f t="shared" si="1"/>
        <v>3.4194438654931536E-3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13450.982773555334</v>
      </c>
      <c r="G14" s="26">
        <f t="shared" si="0"/>
        <v>4.1907984263341504E-2</v>
      </c>
      <c r="H14" s="25">
        <f>HLOOKUP(D14,Cuadro2!$B$7:$S$148,142,0)/1000</f>
        <v>4471.5448308836894</v>
      </c>
      <c r="I14" s="26">
        <f t="shared" si="1"/>
        <v>3.0081287971560114E-3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28693.388261489683</v>
      </c>
      <c r="G15" s="26">
        <f t="shared" si="0"/>
        <v>8.9397338764609841E-2</v>
      </c>
      <c r="H15" s="25">
        <f>HLOOKUP(D15,Cuadro2!$B$7:$S$148,142,0)/1000</f>
        <v>13456.363320891298</v>
      </c>
      <c r="I15" s="26">
        <f t="shared" si="1"/>
        <v>2.1323285925954876E-3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3573.4767289478732</v>
      </c>
      <c r="G16" s="26">
        <f t="shared" si="0"/>
        <v>1.1133551283448789E-2</v>
      </c>
      <c r="H16" s="25">
        <f>HLOOKUP(D16,Cuadro2!$B$7:$S$148,142,0)/1000</f>
        <v>2395.4637223365908</v>
      </c>
      <c r="I16" s="26">
        <f t="shared" si="1"/>
        <v>1.4917682516444963E-3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39867.320337316371</v>
      </c>
      <c r="G17" s="27">
        <f t="shared" si="0"/>
        <v>0.12421092655047969</v>
      </c>
      <c r="H17" s="25">
        <f>HLOOKUP(D17,Cuadro2!$B$7:$S$148,142,0)/1000</f>
        <v>13194.268465830088</v>
      </c>
      <c r="I17" s="26">
        <f t="shared" si="1"/>
        <v>3.0215635251444922E-3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11741.902714146085</v>
      </c>
      <c r="G18" s="27">
        <f t="shared" si="0"/>
        <v>3.6583161427695118E-2</v>
      </c>
      <c r="H18" s="25">
        <f>HLOOKUP(D18,Cuadro2!$B$7:$S$148,142,0)/1000</f>
        <v>2679.7142080112708</v>
      </c>
      <c r="I18" s="26">
        <f t="shared" si="1"/>
        <v>4.3817742500459576E-3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53505.464146037652</v>
      </c>
      <c r="G19" s="27">
        <f t="shared" si="0"/>
        <v>0.16670203115889112</v>
      </c>
      <c r="H19" s="25">
        <f>HLOOKUP(D19,Cuadro2!$B$7:$S$148,142,0)/1000</f>
        <v>17324.180681882775</v>
      </c>
      <c r="I19" s="26">
        <f t="shared" si="1"/>
        <v>3.0884845366449232E-3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5411.9370100382293</v>
      </c>
      <c r="G20" s="27">
        <f t="shared" si="0"/>
        <v>1.6861472122079703E-2</v>
      </c>
      <c r="H20" s="25">
        <f>HLOOKUP(D20,Cuadro2!$B$7:$S$148,142,0)/1000</f>
        <v>4526.9912850708561</v>
      </c>
      <c r="I20" s="26">
        <f t="shared" si="1"/>
        <v>1.1954820915794013E-3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12549.226898384521</v>
      </c>
      <c r="G21" s="27">
        <f t="shared" si="0"/>
        <v>3.90984667981693E-2</v>
      </c>
      <c r="H21" s="25">
        <f>HLOOKUP(D21,Cuadro2!$B$7:$S$148,142,0)/1000</f>
        <v>4445.4286723284758</v>
      </c>
      <c r="I21" s="26">
        <f t="shared" si="1"/>
        <v>2.8229509060621926E-3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7913.2959031013334</v>
      </c>
      <c r="G22" s="26">
        <f t="shared" si="0"/>
        <v>2.4654724919455064E-2</v>
      </c>
      <c r="H22" s="25">
        <f>HLOOKUP(D22,Cuadro2!$B$7:$S$148,142,0)/1000</f>
        <v>3487.6487261059483</v>
      </c>
      <c r="I22" s="26">
        <f t="shared" si="1"/>
        <v>2.2689486598430272E-3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10780.681064152866</v>
      </c>
      <c r="G23" s="26">
        <f t="shared" si="0"/>
        <v>3.3588371942075139E-2</v>
      </c>
      <c r="H23" s="25">
        <f>HLOOKUP(D23,Cuadro2!$B$7:$S$148,142,0)/1000</f>
        <v>4158.9896245771552</v>
      </c>
      <c r="I23" s="26">
        <f t="shared" si="1"/>
        <v>2.592139446668838E-3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5010.8023083741518</v>
      </c>
      <c r="G24" s="26">
        <f t="shared" si="0"/>
        <v>1.5611693793772844E-2</v>
      </c>
      <c r="H24" s="25">
        <f>HLOOKUP(D24,Cuadro2!$B$7:$S$148,142,0)/1000</f>
        <v>1297.526819558921</v>
      </c>
      <c r="I24" s="26">
        <f t="shared" si="1"/>
        <v>3.8618102014087966E-3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320964.68035856873</v>
      </c>
      <c r="G26" s="32">
        <f>+IF(F26&gt;0,F26/$F$26,0)</f>
        <v>1</v>
      </c>
      <c r="H26" s="31">
        <f>SUM(H9:H24)</f>
        <v>124362.25045693359</v>
      </c>
      <c r="I26" s="32">
        <f>+F26/1000/H26</f>
        <v>2.5808851092616581E-3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0" display="volver"/>
  </hyperlinks>
  <pageMargins left="0.75" right="0.75" top="1" bottom="1" header="0" footer="0"/>
  <pageSetup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Capitán Sarmiento.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62821.38713341637</v>
      </c>
      <c r="G9" s="26">
        <f t="shared" ref="G9:G24" si="0">+IF(F9&gt;0,F9/$F$26,0)</f>
        <v>0.40029135823900802</v>
      </c>
      <c r="H9" s="25">
        <f>HLOOKUP(D9,Cuadro2!$B$7:$S$148,142,0)/1000</f>
        <v>9542.7400717648925</v>
      </c>
      <c r="I9" s="26">
        <f>+F9/1000/H9</f>
        <v>6.5831602517700981E-3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8963.7515888686539</v>
      </c>
      <c r="G12" s="26">
        <f t="shared" si="0"/>
        <v>5.7116094727502231E-2</v>
      </c>
      <c r="H12" s="25">
        <f>HLOOKUP(D12,Cuadro2!$B$7:$S$148,142,0)/1000</f>
        <v>40083.506242246905</v>
      </c>
      <c r="I12" s="26">
        <f t="shared" si="1"/>
        <v>2.2362693359946411E-4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3307.7270138634276</v>
      </c>
      <c r="G13" s="26">
        <f t="shared" si="0"/>
        <v>2.1076493205272596E-2</v>
      </c>
      <c r="H13" s="25">
        <f>HLOOKUP(D13,Cuadro2!$B$7:$S$148,142,0)/1000</f>
        <v>3022.5825440694484</v>
      </c>
      <c r="I13" s="26">
        <f t="shared" si="1"/>
        <v>1.0943380257235507E-3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5942.4724386157022</v>
      </c>
      <c r="G14" s="26">
        <f t="shared" si="0"/>
        <v>3.7864817577166247E-2</v>
      </c>
      <c r="H14" s="25">
        <f>HLOOKUP(D14,Cuadro2!$B$7:$S$148,142,0)/1000</f>
        <v>4471.5448308836894</v>
      </c>
      <c r="I14" s="26">
        <f t="shared" si="1"/>
        <v>1.3289528928733386E-3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21490.131087977526</v>
      </c>
      <c r="G15" s="26">
        <f t="shared" si="0"/>
        <v>0.13693288471443277</v>
      </c>
      <c r="H15" s="25">
        <f>HLOOKUP(D15,Cuadro2!$B$7:$S$148,142,0)/1000</f>
        <v>13456.363320891298</v>
      </c>
      <c r="I15" s="26">
        <f t="shared" si="1"/>
        <v>1.5970236961879315E-3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673.22287106243891</v>
      </c>
      <c r="G16" s="26">
        <f t="shared" si="0"/>
        <v>4.2897062569285712E-3</v>
      </c>
      <c r="H16" s="25">
        <f>HLOOKUP(D16,Cuadro2!$B$7:$S$148,142,0)/1000</f>
        <v>2395.4637223365908</v>
      </c>
      <c r="I16" s="26">
        <f t="shared" si="1"/>
        <v>2.8104072910182159E-4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20203.436087982482</v>
      </c>
      <c r="G17" s="27">
        <f t="shared" si="0"/>
        <v>0.12873419772757083</v>
      </c>
      <c r="H17" s="25">
        <f>HLOOKUP(D17,Cuadro2!$B$7:$S$148,142,0)/1000</f>
        <v>13194.268465830088</v>
      </c>
      <c r="I17" s="26">
        <f t="shared" si="1"/>
        <v>1.5312282102114578E-3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5641.5090505991702</v>
      </c>
      <c r="G18" s="27">
        <f t="shared" si="0"/>
        <v>3.5947110107359861E-2</v>
      </c>
      <c r="H18" s="25">
        <f>HLOOKUP(D18,Cuadro2!$B$7:$S$148,142,0)/1000</f>
        <v>2679.7142080112708</v>
      </c>
      <c r="I18" s="26">
        <f t="shared" si="1"/>
        <v>2.1052651934797078E-3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14874.945414490054</v>
      </c>
      <c r="G19" s="27">
        <f t="shared" si="0"/>
        <v>9.4781608229246986E-2</v>
      </c>
      <c r="H19" s="25">
        <f>HLOOKUP(D19,Cuadro2!$B$7:$S$148,142,0)/1000</f>
        <v>17324.180681882775</v>
      </c>
      <c r="I19" s="26">
        <f t="shared" si="1"/>
        <v>8.5862331313860769E-4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1552.3933854080585</v>
      </c>
      <c r="G20" s="27">
        <f t="shared" si="0"/>
        <v>9.8916895204260655E-3</v>
      </c>
      <c r="H20" s="25">
        <f>HLOOKUP(D20,Cuadro2!$B$7:$S$148,142,0)/1000</f>
        <v>4526.9912850708561</v>
      </c>
      <c r="I20" s="26">
        <f t="shared" si="1"/>
        <v>3.4291945525222292E-4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3988.7735071247002</v>
      </c>
      <c r="G21" s="27">
        <f t="shared" si="0"/>
        <v>2.5416050770795628E-2</v>
      </c>
      <c r="H21" s="25">
        <f>HLOOKUP(D21,Cuadro2!$B$7:$S$148,142,0)/1000</f>
        <v>4445.4286723284758</v>
      </c>
      <c r="I21" s="26">
        <f t="shared" si="1"/>
        <v>8.9727533633678037E-4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4041.6362709830896</v>
      </c>
      <c r="G22" s="26">
        <f t="shared" si="0"/>
        <v>2.5752886815186102E-2</v>
      </c>
      <c r="H22" s="25">
        <f>HLOOKUP(D22,Cuadro2!$B$7:$S$148,142,0)/1000</f>
        <v>3487.6487261059483</v>
      </c>
      <c r="I22" s="26">
        <f t="shared" si="1"/>
        <v>1.1588427013105999E-3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2216.0693729744812</v>
      </c>
      <c r="G23" s="26">
        <f t="shared" si="0"/>
        <v>1.4120564026641238E-2</v>
      </c>
      <c r="H23" s="25">
        <f>HLOOKUP(D23,Cuadro2!$B$7:$S$148,142,0)/1000</f>
        <v>4158.9896245771552</v>
      </c>
      <c r="I23" s="26">
        <f t="shared" si="1"/>
        <v>5.328383989897039E-4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1221.6988212901233</v>
      </c>
      <c r="G24" s="26">
        <f t="shared" si="0"/>
        <v>7.7845380824628045E-3</v>
      </c>
      <c r="H24" s="25">
        <f>HLOOKUP(D24,Cuadro2!$B$7:$S$148,142,0)/1000</f>
        <v>1297.526819558921</v>
      </c>
      <c r="I24" s="26">
        <f t="shared" si="1"/>
        <v>9.4155959081094413E-4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156939.15404465629</v>
      </c>
      <c r="G26" s="32">
        <f>+IF(F26&gt;0,F26/$F$26,0)</f>
        <v>1</v>
      </c>
      <c r="H26" s="31">
        <f>SUM(H9:H24)</f>
        <v>124362.25045693359</v>
      </c>
      <c r="I26" s="32">
        <f>+F26/1000/H26</f>
        <v>1.261951705344895E-3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21" display="volver"/>
  </hyperlinks>
  <pageMargins left="0.75" right="0.75" top="1" bottom="1" header="0" footer="0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Carlos Casares.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119313.15876018754</v>
      </c>
      <c r="G9" s="26">
        <f t="shared" ref="G9:G24" si="0">+IF(F9&gt;0,F9/$F$26,0)</f>
        <v>0.37775582318887108</v>
      </c>
      <c r="H9" s="25">
        <f>HLOOKUP(D9,Cuadro2!$B$7:$S$148,142,0)/1000</f>
        <v>9542.7400717648925</v>
      </c>
      <c r="I9" s="26">
        <f>+F9/1000/H9</f>
        <v>1.250302930425737E-2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22160.858511912396</v>
      </c>
      <c r="G12" s="26">
        <f t="shared" si="0"/>
        <v>7.0163202757590026E-2</v>
      </c>
      <c r="H12" s="25">
        <f>HLOOKUP(D12,Cuadro2!$B$7:$S$148,142,0)/1000</f>
        <v>40083.506242246905</v>
      </c>
      <c r="I12" s="26">
        <f t="shared" si="1"/>
        <v>5.5286726610147361E-4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3874.8622579032485</v>
      </c>
      <c r="G13" s="26">
        <f t="shared" si="0"/>
        <v>1.2268150447007983E-2</v>
      </c>
      <c r="H13" s="25">
        <f>HLOOKUP(D13,Cuadro2!$B$7:$S$148,142,0)/1000</f>
        <v>3022.5825440694484</v>
      </c>
      <c r="I13" s="26">
        <f t="shared" si="1"/>
        <v>1.281970699363047E-3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14212.293172953641</v>
      </c>
      <c r="G14" s="26">
        <f t="shared" si="0"/>
        <v>4.4997354547804749E-2</v>
      </c>
      <c r="H14" s="25">
        <f>HLOOKUP(D14,Cuadro2!$B$7:$S$148,142,0)/1000</f>
        <v>4471.5448308836894</v>
      </c>
      <c r="I14" s="26">
        <f t="shared" si="1"/>
        <v>3.1783854820806828E-3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63822.054783734944</v>
      </c>
      <c r="G15" s="26">
        <f t="shared" si="0"/>
        <v>0.20206616850110393</v>
      </c>
      <c r="H15" s="25">
        <f>HLOOKUP(D15,Cuadro2!$B$7:$S$148,142,0)/1000</f>
        <v>13456.363320891298</v>
      </c>
      <c r="I15" s="26">
        <f t="shared" si="1"/>
        <v>4.7428902788801642E-3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2603.6370073233834</v>
      </c>
      <c r="G16" s="26">
        <f t="shared" si="0"/>
        <v>8.2433408955613127E-3</v>
      </c>
      <c r="H16" s="25">
        <f>HLOOKUP(D16,Cuadro2!$B$7:$S$148,142,0)/1000</f>
        <v>2395.4637223365908</v>
      </c>
      <c r="I16" s="26">
        <f t="shared" si="1"/>
        <v>1.0869031257061724E-3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29418.03762726003</v>
      </c>
      <c r="G17" s="27">
        <f t="shared" si="0"/>
        <v>9.3140062135333657E-2</v>
      </c>
      <c r="H17" s="25">
        <f>HLOOKUP(D17,Cuadro2!$B$7:$S$148,142,0)/1000</f>
        <v>13194.268465830088</v>
      </c>
      <c r="I17" s="26">
        <f t="shared" si="1"/>
        <v>2.229607325593345E-3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6612.2437387598184</v>
      </c>
      <c r="G18" s="27">
        <f t="shared" si="0"/>
        <v>2.0934937961714119E-2</v>
      </c>
      <c r="H18" s="25">
        <f>HLOOKUP(D18,Cuadro2!$B$7:$S$148,142,0)/1000</f>
        <v>2679.7142080112708</v>
      </c>
      <c r="I18" s="26">
        <f t="shared" si="1"/>
        <v>2.4675182595934528E-3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27731.007374651974</v>
      </c>
      <c r="G19" s="27">
        <f t="shared" si="0"/>
        <v>8.7798777834082423E-2</v>
      </c>
      <c r="H19" s="25">
        <f>HLOOKUP(D19,Cuadro2!$B$7:$S$148,142,0)/1000</f>
        <v>17324.180681882775</v>
      </c>
      <c r="I19" s="26">
        <f t="shared" si="1"/>
        <v>1.60071104566881E-3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3790.1442566988235</v>
      </c>
      <c r="G20" s="27">
        <f t="shared" si="0"/>
        <v>1.1999925897289902E-2</v>
      </c>
      <c r="H20" s="25">
        <f>HLOOKUP(D20,Cuadro2!$B$7:$S$148,142,0)/1000</f>
        <v>4526.9912850708561</v>
      </c>
      <c r="I20" s="26">
        <f t="shared" si="1"/>
        <v>8.3723250565955094E-4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7784.6720521061461</v>
      </c>
      <c r="G21" s="27">
        <f t="shared" si="0"/>
        <v>2.4646947829194604E-2</v>
      </c>
      <c r="H21" s="25">
        <f>HLOOKUP(D21,Cuadro2!$B$7:$S$148,142,0)/1000</f>
        <v>4445.4286723284758</v>
      </c>
      <c r="I21" s="26">
        <f t="shared" si="1"/>
        <v>1.7511634143549547E-3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7453.6231741338397</v>
      </c>
      <c r="G22" s="26">
        <f t="shared" si="0"/>
        <v>2.3598818329366885E-2</v>
      </c>
      <c r="H22" s="25">
        <f>HLOOKUP(D22,Cuadro2!$B$7:$S$148,142,0)/1000</f>
        <v>3487.6487261059483</v>
      </c>
      <c r="I22" s="26">
        <f t="shared" si="1"/>
        <v>2.1371484801039602E-3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4310.407956035091</v>
      </c>
      <c r="G23" s="26">
        <f t="shared" si="0"/>
        <v>1.3647125955190289E-2</v>
      </c>
      <c r="H23" s="25">
        <f>HLOOKUP(D23,Cuadro2!$B$7:$S$148,142,0)/1000</f>
        <v>4158.9896245771552</v>
      </c>
      <c r="I23" s="26">
        <f t="shared" si="1"/>
        <v>1.0364074799713717E-3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2760.3044796818199</v>
      </c>
      <c r="G24" s="26">
        <f t="shared" si="0"/>
        <v>8.7393637198889575E-3</v>
      </c>
      <c r="H24" s="25">
        <f>HLOOKUP(D24,Cuadro2!$B$7:$S$148,142,0)/1000</f>
        <v>1297.526819558921</v>
      </c>
      <c r="I24" s="26">
        <f t="shared" si="1"/>
        <v>2.1273583235991629E-3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315847.30515334272</v>
      </c>
      <c r="G26" s="32">
        <f>+IF(F26&gt;0,F26/$F$26,0)</f>
        <v>1</v>
      </c>
      <c r="H26" s="31">
        <f>SUM(H9:H24)</f>
        <v>124362.25045693359</v>
      </c>
      <c r="I26" s="32">
        <f>+F26/1000/H26</f>
        <v>2.5397361658610388E-3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2" display="volver"/>
  </hyperlinks>
  <pageMargins left="0.75" right="0.75" top="1" bottom="1" header="0" footer="0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Carlos Tejedor.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114006.84498343346</v>
      </c>
      <c r="G9" s="26">
        <f t="shared" ref="G9:G24" si="0">+IF(F9&gt;0,F9/$F$26,0)</f>
        <v>0.58882958909666405</v>
      </c>
      <c r="H9" s="25">
        <f>HLOOKUP(D9,Cuadro2!$B$7:$S$148,142,0)/1000</f>
        <v>9542.7400717648925</v>
      </c>
      <c r="I9" s="26">
        <f>+F9/1000/H9</f>
        <v>1.1946971637712054E-2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5334.4821294847516</v>
      </c>
      <c r="G12" s="26">
        <f t="shared" si="0"/>
        <v>2.7551862528995014E-2</v>
      </c>
      <c r="H12" s="25">
        <f>HLOOKUP(D12,Cuadro2!$B$7:$S$148,142,0)/1000</f>
        <v>40083.506242246905</v>
      </c>
      <c r="I12" s="26">
        <f t="shared" si="1"/>
        <v>1.3308421916100629E-4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1821.2717048792269</v>
      </c>
      <c r="G13" s="26">
        <f t="shared" si="0"/>
        <v>9.406616504239294E-3</v>
      </c>
      <c r="H13" s="25">
        <f>HLOOKUP(D13,Cuadro2!$B$7:$S$148,142,0)/1000</f>
        <v>3022.5825440694484</v>
      </c>
      <c r="I13" s="26">
        <f t="shared" si="1"/>
        <v>6.0255482797408105E-4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3780.8403811775725</v>
      </c>
      <c r="G14" s="26">
        <f t="shared" si="0"/>
        <v>1.9527517741696719E-2</v>
      </c>
      <c r="H14" s="25">
        <f>HLOOKUP(D14,Cuadro2!$B$7:$S$148,142,0)/1000</f>
        <v>4471.5448308836894</v>
      </c>
      <c r="I14" s="26">
        <f t="shared" si="1"/>
        <v>8.4553337250794906E-4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16771.554639414044</v>
      </c>
      <c r="G15" s="26">
        <f t="shared" si="0"/>
        <v>8.6622760486648506E-2</v>
      </c>
      <c r="H15" s="25">
        <f>HLOOKUP(D15,Cuadro2!$B$7:$S$148,142,0)/1000</f>
        <v>13456.363320891298</v>
      </c>
      <c r="I15" s="26">
        <f t="shared" si="1"/>
        <v>1.2463660678198128E-3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2970.3788011203683</v>
      </c>
      <c r="G16" s="26">
        <f t="shared" si="0"/>
        <v>1.5341595754003236E-2</v>
      </c>
      <c r="H16" s="25">
        <f>HLOOKUP(D16,Cuadro2!$B$7:$S$148,142,0)/1000</f>
        <v>2395.4637223365908</v>
      </c>
      <c r="I16" s="26">
        <f t="shared" si="1"/>
        <v>1.2400015802464302E-3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10833.531472070428</v>
      </c>
      <c r="G17" s="27">
        <f t="shared" si="0"/>
        <v>5.5953691956758977E-2</v>
      </c>
      <c r="H17" s="25">
        <f>HLOOKUP(D17,Cuadro2!$B$7:$S$148,142,0)/1000</f>
        <v>13194.268465830088</v>
      </c>
      <c r="I17" s="26">
        <f t="shared" si="1"/>
        <v>8.2107859940296134E-4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4860.2101452373272</v>
      </c>
      <c r="G18" s="27">
        <f t="shared" si="0"/>
        <v>2.5102313314252243E-2</v>
      </c>
      <c r="H18" s="25">
        <f>HLOOKUP(D18,Cuadro2!$B$7:$S$148,142,0)/1000</f>
        <v>2679.7142080112708</v>
      </c>
      <c r="I18" s="26">
        <f t="shared" si="1"/>
        <v>1.8137046595145289E-3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15188.850939732367</v>
      </c>
      <c r="G19" s="27">
        <f t="shared" si="0"/>
        <v>7.8448314739283473E-2</v>
      </c>
      <c r="H19" s="25">
        <f>HLOOKUP(D19,Cuadro2!$B$7:$S$148,142,0)/1000</f>
        <v>17324.180681882775</v>
      </c>
      <c r="I19" s="26">
        <f t="shared" si="1"/>
        <v>8.767428150652177E-4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2909.1053709832458</v>
      </c>
      <c r="G20" s="27">
        <f t="shared" si="0"/>
        <v>1.5025126960437134E-2</v>
      </c>
      <c r="H20" s="25">
        <f>HLOOKUP(D20,Cuadro2!$B$7:$S$148,142,0)/1000</f>
        <v>4526.9912850708561</v>
      </c>
      <c r="I20" s="26">
        <f t="shared" si="1"/>
        <v>6.426134241912314E-4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5392.4036736895505</v>
      </c>
      <c r="G21" s="27">
        <f t="shared" si="0"/>
        <v>2.7851019295230515E-2</v>
      </c>
      <c r="H21" s="25">
        <f>HLOOKUP(D21,Cuadro2!$B$7:$S$148,142,0)/1000</f>
        <v>4445.4286723284758</v>
      </c>
      <c r="I21" s="26">
        <f t="shared" si="1"/>
        <v>1.2130222012684004E-3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5502.7722760971656</v>
      </c>
      <c r="G22" s="26">
        <f t="shared" si="0"/>
        <v>2.8421057864531269E-2</v>
      </c>
      <c r="H22" s="25">
        <f>HLOOKUP(D22,Cuadro2!$B$7:$S$148,142,0)/1000</f>
        <v>3487.6487261059483</v>
      </c>
      <c r="I22" s="26">
        <f t="shared" si="1"/>
        <v>1.5777885642288168E-3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2999.1163151673732</v>
      </c>
      <c r="G23" s="26">
        <f t="shared" si="0"/>
        <v>1.5490021040137735E-2</v>
      </c>
      <c r="H23" s="25">
        <f>HLOOKUP(D23,Cuadro2!$B$7:$S$148,142,0)/1000</f>
        <v>4158.9896245771552</v>
      </c>
      <c r="I23" s="26">
        <f t="shared" si="1"/>
        <v>7.2111656577462447E-4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1244.6630848482082</v>
      </c>
      <c r="G24" s="26">
        <f t="shared" si="0"/>
        <v>6.4285127171219841E-3</v>
      </c>
      <c r="H24" s="25">
        <f>HLOOKUP(D24,Cuadro2!$B$7:$S$148,142,0)/1000</f>
        <v>1297.526819558921</v>
      </c>
      <c r="I24" s="26">
        <f t="shared" si="1"/>
        <v>9.5925807936002175E-4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193616.02591733506</v>
      </c>
      <c r="G26" s="32">
        <f>+IF(F26&gt;0,F26/$F$26,0)</f>
        <v>1</v>
      </c>
      <c r="H26" s="31">
        <f>SUM(H9:H24)</f>
        <v>124362.25045693359</v>
      </c>
      <c r="I26" s="32">
        <f>+F26/1000/H26</f>
        <v>1.5568713593228512E-3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23" display="volver"/>
  </hyperlinks>
  <pageMargins left="0.75" right="0.75" top="1" bottom="1" header="0" footer="0"/>
  <pageSetup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Carmen de Areco.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77868.279711707117</v>
      </c>
      <c r="G9" s="26">
        <f t="shared" ref="G9:G24" si="0">+IF(F9&gt;0,F9/$F$26,0)</f>
        <v>0.44179176678800042</v>
      </c>
      <c r="H9" s="25">
        <f>HLOOKUP(D9,Cuadro2!$B$7:$S$148,142,0)/1000</f>
        <v>9542.7400717648925</v>
      </c>
      <c r="I9" s="26">
        <f>+F9/1000/H9</f>
        <v>8.1599497760715678E-3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20316.012672219582</v>
      </c>
      <c r="G12" s="26">
        <f t="shared" si="0"/>
        <v>0.11526448466278214</v>
      </c>
      <c r="H12" s="25">
        <f>HLOOKUP(D12,Cuadro2!$B$7:$S$148,142,0)/1000</f>
        <v>40083.506242246905</v>
      </c>
      <c r="I12" s="26">
        <f t="shared" si="1"/>
        <v>5.0684220460751677E-4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2272.9666591817681</v>
      </c>
      <c r="G13" s="26">
        <f t="shared" si="0"/>
        <v>1.2895853869225248E-2</v>
      </c>
      <c r="H13" s="25">
        <f>HLOOKUP(D13,Cuadro2!$B$7:$S$148,142,0)/1000</f>
        <v>3022.5825440694484</v>
      </c>
      <c r="I13" s="26">
        <f t="shared" si="1"/>
        <v>7.5199490040115291E-4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2752.4715316794204</v>
      </c>
      <c r="G14" s="26">
        <f t="shared" si="0"/>
        <v>1.5616362214709389E-2</v>
      </c>
      <c r="H14" s="25">
        <f>HLOOKUP(D14,Cuadro2!$B$7:$S$148,142,0)/1000</f>
        <v>4471.5448308836894</v>
      </c>
      <c r="I14" s="26">
        <f t="shared" si="1"/>
        <v>6.1555270846640783E-4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17789.011372066823</v>
      </c>
      <c r="G15" s="26">
        <f t="shared" si="0"/>
        <v>0.10092734541682272</v>
      </c>
      <c r="H15" s="25">
        <f>HLOOKUP(D15,Cuadro2!$B$7:$S$148,142,0)/1000</f>
        <v>13456.363320891298</v>
      </c>
      <c r="I15" s="26">
        <f t="shared" si="1"/>
        <v>1.3219776359968667E-3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2936.650764747063</v>
      </c>
      <c r="G16" s="26">
        <f t="shared" si="0"/>
        <v>1.666131747869963E-2</v>
      </c>
      <c r="H16" s="25">
        <f>HLOOKUP(D16,Cuadro2!$B$7:$S$148,142,0)/1000</f>
        <v>2395.4637223365908</v>
      </c>
      <c r="I16" s="26">
        <f t="shared" si="1"/>
        <v>1.2259216190018466E-3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18597.74277834814</v>
      </c>
      <c r="G17" s="27">
        <f t="shared" si="0"/>
        <v>0.10551574621572017</v>
      </c>
      <c r="H17" s="25">
        <f>HLOOKUP(D17,Cuadro2!$B$7:$S$148,142,0)/1000</f>
        <v>13194.268465830088</v>
      </c>
      <c r="I17" s="26">
        <f t="shared" si="1"/>
        <v>1.4095319362730659E-3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4758.6217878837788</v>
      </c>
      <c r="G18" s="27">
        <f t="shared" si="0"/>
        <v>2.6998412382147109E-2</v>
      </c>
      <c r="H18" s="25">
        <f>HLOOKUP(D18,Cuadro2!$B$7:$S$148,142,0)/1000</f>
        <v>2679.7142080112708</v>
      </c>
      <c r="I18" s="26">
        <f t="shared" si="1"/>
        <v>1.775794513331835E-3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17395.260075117771</v>
      </c>
      <c r="G19" s="27">
        <f t="shared" si="0"/>
        <v>9.8693366679932309E-2</v>
      </c>
      <c r="H19" s="25">
        <f>HLOOKUP(D19,Cuadro2!$B$7:$S$148,142,0)/1000</f>
        <v>17324.180681882775</v>
      </c>
      <c r="I19" s="26">
        <f t="shared" si="1"/>
        <v>1.0041029007108735E-3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1636.3376640879355</v>
      </c>
      <c r="G20" s="27">
        <f t="shared" si="0"/>
        <v>9.2838895421298358E-3</v>
      </c>
      <c r="H20" s="25">
        <f>HLOOKUP(D20,Cuadro2!$B$7:$S$148,142,0)/1000</f>
        <v>4526.9912850708561</v>
      </c>
      <c r="I20" s="26">
        <f t="shared" si="1"/>
        <v>3.6146251694459E-4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3439.0577654119206</v>
      </c>
      <c r="G21" s="27">
        <f t="shared" si="0"/>
        <v>1.9511762837093966E-2</v>
      </c>
      <c r="H21" s="25">
        <f>HLOOKUP(D21,Cuadro2!$B$7:$S$148,142,0)/1000</f>
        <v>4445.4286723284758</v>
      </c>
      <c r="I21" s="26">
        <f t="shared" si="1"/>
        <v>7.73616678818642E-4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1945.8567675880606</v>
      </c>
      <c r="G22" s="26">
        <f t="shared" si="0"/>
        <v>1.1039970350595412E-2</v>
      </c>
      <c r="H22" s="25">
        <f>HLOOKUP(D22,Cuadro2!$B$7:$S$148,142,0)/1000</f>
        <v>3487.6487261059483</v>
      </c>
      <c r="I22" s="26">
        <f t="shared" si="1"/>
        <v>5.5792796821045132E-4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2710.2047151427269</v>
      </c>
      <c r="G23" s="26">
        <f t="shared" si="0"/>
        <v>1.5376558129870429E-2</v>
      </c>
      <c r="H23" s="25">
        <f>HLOOKUP(D23,Cuadro2!$B$7:$S$148,142,0)/1000</f>
        <v>4158.9896245771552</v>
      </c>
      <c r="I23" s="26">
        <f t="shared" si="1"/>
        <v>6.5164978992181873E-4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1837.1410846468018</v>
      </c>
      <c r="G24" s="26">
        <f t="shared" si="0"/>
        <v>1.0423163432271239E-2</v>
      </c>
      <c r="H24" s="25">
        <f>HLOOKUP(D24,Cuadro2!$B$7:$S$148,142,0)/1000</f>
        <v>1297.526819558921</v>
      </c>
      <c r="I24" s="26">
        <f t="shared" si="1"/>
        <v>1.4158790839262315E-3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176255.61534982891</v>
      </c>
      <c r="G26" s="32">
        <f>+IF(F26&gt;0,F26/$F$26,0)</f>
        <v>1</v>
      </c>
      <c r="H26" s="31">
        <f>SUM(H9:H24)</f>
        <v>124362.25045693359</v>
      </c>
      <c r="I26" s="32">
        <f>+F26/1000/H26</f>
        <v>1.4172758590507003E-3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4" display="volver"/>
  </hyperlinks>
  <pageMargins left="0.75" right="0.75" top="1" bottom="1" header="0" footer="0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E32" sqref="E32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Castelli.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21650.777344630762</v>
      </c>
      <c r="G9" s="26">
        <f t="shared" ref="G9:G24" si="0">+IF(F9&gt;0,F9/$F$26,0)</f>
        <v>0.29666986473195617</v>
      </c>
      <c r="H9" s="25">
        <f>HLOOKUP(D9,Cuadro2!$B$7:$S$148,142,0)/1000</f>
        <v>9542.7400717648925</v>
      </c>
      <c r="I9" s="26">
        <f>+F9/1000/H9</f>
        <v>2.2688218668651776E-3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15.002611555698339</v>
      </c>
      <c r="G10" s="26">
        <f t="shared" si="0"/>
        <v>2.0557334593618556E-4</v>
      </c>
      <c r="H10" s="25">
        <f>HLOOKUP(D10,Cuadro2!$B$7:$S$148,142,0)/1000</f>
        <v>196.14692543331509</v>
      </c>
      <c r="I10" s="26">
        <f t="shared" ref="I10:I24" si="1">+F10/1000/H10</f>
        <v>7.6486600656908285E-5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347.46317326218622</v>
      </c>
      <c r="G11" s="26">
        <f t="shared" si="0"/>
        <v>4.7611155465784047E-3</v>
      </c>
      <c r="H11" s="25">
        <f>HLOOKUP(D11,Cuadro2!$B$7:$S$148,142,0)/1000</f>
        <v>79.154315941984848</v>
      </c>
      <c r="I11" s="26">
        <f t="shared" si="1"/>
        <v>4.3896933367076904E-3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10018.088363676601</v>
      </c>
      <c r="G12" s="26">
        <f t="shared" si="0"/>
        <v>0.13727289659933492</v>
      </c>
      <c r="H12" s="25">
        <f>HLOOKUP(D12,Cuadro2!$B$7:$S$148,142,0)/1000</f>
        <v>40083.506242246905</v>
      </c>
      <c r="I12" s="26">
        <f t="shared" si="1"/>
        <v>2.4993044029461206E-4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1282.5068319966763</v>
      </c>
      <c r="G13" s="26">
        <f t="shared" si="0"/>
        <v>1.7573555088109583E-2</v>
      </c>
      <c r="H13" s="25">
        <f>HLOOKUP(D13,Cuadro2!$B$7:$S$148,142,0)/1000</f>
        <v>3022.5825440694484</v>
      </c>
      <c r="I13" s="26">
        <f t="shared" si="1"/>
        <v>4.2430829044290571E-4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2171.9908064560277</v>
      </c>
      <c r="G14" s="26">
        <f t="shared" si="0"/>
        <v>2.9761712870330723E-2</v>
      </c>
      <c r="H14" s="25">
        <f>HLOOKUP(D14,Cuadro2!$B$7:$S$148,142,0)/1000</f>
        <v>4471.5448308836894</v>
      </c>
      <c r="I14" s="26">
        <f t="shared" si="1"/>
        <v>4.8573611326776925E-4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5439.9126919876626</v>
      </c>
      <c r="G15" s="26">
        <f t="shared" si="0"/>
        <v>7.4540425814588904E-2</v>
      </c>
      <c r="H15" s="25">
        <f>HLOOKUP(D15,Cuadro2!$B$7:$S$148,142,0)/1000</f>
        <v>13456.363320891298</v>
      </c>
      <c r="I15" s="26">
        <f t="shared" si="1"/>
        <v>4.0426321453004166E-4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1114.4517658989905</v>
      </c>
      <c r="G16" s="26">
        <f t="shared" si="0"/>
        <v>1.5270779860545546E-2</v>
      </c>
      <c r="H16" s="25">
        <f>HLOOKUP(D16,Cuadro2!$B$7:$S$148,142,0)/1000</f>
        <v>2395.4637223365908</v>
      </c>
      <c r="I16" s="26">
        <f t="shared" si="1"/>
        <v>4.6523424901293367E-4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4621.9002784352988</v>
      </c>
      <c r="G17" s="27">
        <f t="shared" si="0"/>
        <v>6.3331607386745092E-2</v>
      </c>
      <c r="H17" s="25">
        <f>HLOOKUP(D17,Cuadro2!$B$7:$S$148,142,0)/1000</f>
        <v>13194.268465830088</v>
      </c>
      <c r="I17" s="26">
        <f t="shared" si="1"/>
        <v>3.5029606153648342E-4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2988.4209995656233</v>
      </c>
      <c r="G18" s="27">
        <f t="shared" si="0"/>
        <v>4.0948850916114332E-2</v>
      </c>
      <c r="H18" s="25">
        <f>HLOOKUP(D18,Cuadro2!$B$7:$S$148,142,0)/1000</f>
        <v>2679.7142080112708</v>
      </c>
      <c r="I18" s="26">
        <f t="shared" si="1"/>
        <v>1.1152013862640437E-3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10482.749332642403</v>
      </c>
      <c r="G19" s="27">
        <f t="shared" si="0"/>
        <v>0.14363991541879961</v>
      </c>
      <c r="H19" s="25">
        <f>HLOOKUP(D19,Cuadro2!$B$7:$S$148,142,0)/1000</f>
        <v>17324.180681882775</v>
      </c>
      <c r="I19" s="26">
        <f t="shared" si="1"/>
        <v>6.0509351207615938E-4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2289.2211314653737</v>
      </c>
      <c r="G20" s="27">
        <f t="shared" si="0"/>
        <v>3.1368061876161257E-2</v>
      </c>
      <c r="H20" s="25">
        <f>HLOOKUP(D20,Cuadro2!$B$7:$S$148,142,0)/1000</f>
        <v>4526.9912850708561</v>
      </c>
      <c r="I20" s="26">
        <f t="shared" si="1"/>
        <v>5.0568269018206051E-4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2067.9597103257443</v>
      </c>
      <c r="G21" s="27">
        <f t="shared" si="0"/>
        <v>2.8336226351965962E-2</v>
      </c>
      <c r="H21" s="25">
        <f>HLOOKUP(D21,Cuadro2!$B$7:$S$148,142,0)/1000</f>
        <v>4445.4286723284758</v>
      </c>
      <c r="I21" s="26">
        <f t="shared" si="1"/>
        <v>4.6518791836616408E-4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4846.7554899324541</v>
      </c>
      <c r="G22" s="26">
        <f t="shared" si="0"/>
        <v>6.6412686837949153E-2</v>
      </c>
      <c r="H22" s="25">
        <f>HLOOKUP(D22,Cuadro2!$B$7:$S$148,142,0)/1000</f>
        <v>3487.6487261059483</v>
      </c>
      <c r="I22" s="26">
        <f t="shared" si="1"/>
        <v>1.3896914140616406E-3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2810.8547628741253</v>
      </c>
      <c r="G23" s="26">
        <f t="shared" si="0"/>
        <v>3.8515748834756815E-2</v>
      </c>
      <c r="H23" s="25">
        <f>HLOOKUP(D23,Cuadro2!$B$7:$S$148,142,0)/1000</f>
        <v>4158.9896245771552</v>
      </c>
      <c r="I23" s="26">
        <f t="shared" si="1"/>
        <v>6.7585039074482059E-4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831.30634080267782</v>
      </c>
      <c r="G24" s="26">
        <f t="shared" si="0"/>
        <v>1.1390978520127305E-2</v>
      </c>
      <c r="H24" s="25">
        <f>HLOOKUP(D24,Cuadro2!$B$7:$S$148,142,0)/1000</f>
        <v>1297.526819558921</v>
      </c>
      <c r="I24" s="26">
        <f t="shared" si="1"/>
        <v>6.4068528547661977E-4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72979.361635508307</v>
      </c>
      <c r="G26" s="32">
        <f>+IF(F26&gt;0,F26/$F$26,0)</f>
        <v>1</v>
      </c>
      <c r="H26" s="31">
        <f>SUM(H9:H24)</f>
        <v>124362.25045693359</v>
      </c>
      <c r="I26" s="32">
        <f>+F26/1000/H26</f>
        <v>5.8682889194563851E-4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25" display="volver"/>
  </hyperlink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S148"/>
  <sheetViews>
    <sheetView zoomScale="90" workbookViewId="0">
      <selection activeCell="J148" sqref="J148"/>
    </sheetView>
  </sheetViews>
  <sheetFormatPr baseColWidth="10" defaultColWidth="11.42578125" defaultRowHeight="12.75" x14ac:dyDescent="0.2"/>
  <cols>
    <col min="1" max="1" width="4.42578125" style="25" customWidth="1"/>
    <col min="2" max="2" width="23.140625" style="25" customWidth="1"/>
    <col min="3" max="9" width="10.85546875" style="25" customWidth="1"/>
    <col min="10" max="18" width="11.42578125" style="25"/>
    <col min="19" max="19" width="12" style="25" bestFit="1" customWidth="1"/>
    <col min="20" max="144" width="13.28515625" style="25" customWidth="1"/>
    <col min="145" max="16384" width="11.42578125" style="25"/>
  </cols>
  <sheetData>
    <row r="1" spans="1:19" s="29" customFormat="1" x14ac:dyDescent="0.2">
      <c r="B1" s="44" t="s">
        <v>157</v>
      </c>
    </row>
    <row r="2" spans="1:19" s="29" customFormat="1" x14ac:dyDescent="0.2">
      <c r="B2" s="44" t="s">
        <v>178</v>
      </c>
    </row>
    <row r="3" spans="1:19" s="29" customFormat="1" x14ac:dyDescent="0.2">
      <c r="B3" s="44" t="s">
        <v>179</v>
      </c>
    </row>
    <row r="4" spans="1:19" x14ac:dyDescent="0.2">
      <c r="B4" s="25" t="s">
        <v>177</v>
      </c>
    </row>
    <row r="6" spans="1:19" ht="12.75" customHeight="1" x14ac:dyDescent="0.2">
      <c r="B6" s="68" t="s">
        <v>134</v>
      </c>
      <c r="C6" s="66" t="s">
        <v>324</v>
      </c>
      <c r="D6" s="66"/>
      <c r="E6" s="66"/>
      <c r="F6" s="66"/>
      <c r="G6" s="66"/>
      <c r="H6" s="66"/>
      <c r="I6" s="66"/>
      <c r="J6" s="66"/>
      <c r="K6" s="66" t="s">
        <v>324</v>
      </c>
      <c r="L6" s="66"/>
      <c r="M6" s="66"/>
      <c r="N6" s="66"/>
      <c r="O6" s="66"/>
      <c r="P6" s="66"/>
      <c r="Q6" s="66"/>
      <c r="R6" s="66"/>
      <c r="S6" s="70" t="s">
        <v>137</v>
      </c>
    </row>
    <row r="7" spans="1:19" x14ac:dyDescent="0.2">
      <c r="B7" s="69"/>
      <c r="C7" s="45" t="s">
        <v>139</v>
      </c>
      <c r="D7" s="45" t="s">
        <v>141</v>
      </c>
      <c r="E7" s="45" t="s">
        <v>143</v>
      </c>
      <c r="F7" s="45" t="s">
        <v>148</v>
      </c>
      <c r="G7" s="45" t="s">
        <v>136</v>
      </c>
      <c r="H7" s="45" t="s">
        <v>149</v>
      </c>
      <c r="I7" s="45" t="s">
        <v>150</v>
      </c>
      <c r="J7" s="45" t="s">
        <v>151</v>
      </c>
      <c r="K7" s="45" t="s">
        <v>152</v>
      </c>
      <c r="L7" s="45" t="s">
        <v>153</v>
      </c>
      <c r="M7" s="45" t="s">
        <v>135</v>
      </c>
      <c r="N7" s="45" t="s">
        <v>154</v>
      </c>
      <c r="O7" s="45" t="s">
        <v>155</v>
      </c>
      <c r="P7" s="45" t="s">
        <v>156</v>
      </c>
      <c r="Q7" s="45" t="s">
        <v>145</v>
      </c>
      <c r="R7" s="45" t="s">
        <v>147</v>
      </c>
      <c r="S7" s="70"/>
    </row>
    <row r="8" spans="1:19" s="28" customFormat="1" ht="5.0999999999999996" customHeight="1" x14ac:dyDescent="0.2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58"/>
    </row>
    <row r="9" spans="1:19" x14ac:dyDescent="0.2">
      <c r="A9" s="25">
        <v>1</v>
      </c>
      <c r="B9" s="46" t="s">
        <v>0</v>
      </c>
      <c r="C9" s="25">
        <v>146044.39459809501</v>
      </c>
      <c r="D9" s="25">
        <v>3.7506528889245847</v>
      </c>
      <c r="E9" s="25">
        <v>0</v>
      </c>
      <c r="F9" s="25">
        <v>10434.536762601994</v>
      </c>
      <c r="G9" s="25">
        <v>2799.7922956292318</v>
      </c>
      <c r="H9" s="25">
        <v>4610.439579717241</v>
      </c>
      <c r="I9" s="25">
        <v>22225.867846240846</v>
      </c>
      <c r="J9" s="25">
        <v>3792.6819853898678</v>
      </c>
      <c r="K9" s="25">
        <v>27548.867672097902</v>
      </c>
      <c r="L9" s="25">
        <v>8064.3397086623327</v>
      </c>
      <c r="M9" s="25">
        <v>24469.585250757431</v>
      </c>
      <c r="N9" s="25">
        <v>2846.5567106155727</v>
      </c>
      <c r="O9" s="25">
        <v>6323.2352467000064</v>
      </c>
      <c r="P9" s="25">
        <v>7774.0357334559485</v>
      </c>
      <c r="Q9" s="25">
        <v>5548.0911495560285</v>
      </c>
      <c r="R9" s="25">
        <v>1947.3695497256101</v>
      </c>
      <c r="S9" s="25">
        <f>SUM(C9:R9)</f>
        <v>274433.54474213399</v>
      </c>
    </row>
    <row r="10" spans="1:19" x14ac:dyDescent="0.2">
      <c r="A10" s="25">
        <f>+A9+1</f>
        <v>2</v>
      </c>
      <c r="B10" s="46" t="s">
        <v>1</v>
      </c>
      <c r="C10" s="25">
        <v>109024.36096279402</v>
      </c>
      <c r="D10" s="25">
        <v>7.5013057778491694</v>
      </c>
      <c r="E10" s="25">
        <v>0</v>
      </c>
      <c r="F10" s="25">
        <v>6686.0962395129718</v>
      </c>
      <c r="G10" s="25">
        <v>1665.7168524872861</v>
      </c>
      <c r="H10" s="25">
        <v>5175.3781423605078</v>
      </c>
      <c r="I10" s="25">
        <v>16607.581174536183</v>
      </c>
      <c r="J10" s="25">
        <v>3301.8003234226935</v>
      </c>
      <c r="K10" s="25">
        <v>14511.742272292026</v>
      </c>
      <c r="L10" s="25">
        <v>4713.3768519096047</v>
      </c>
      <c r="M10" s="25">
        <v>16187.0642093796</v>
      </c>
      <c r="N10" s="25">
        <v>3103.0888022401637</v>
      </c>
      <c r="O10" s="25">
        <v>4404.6212367633252</v>
      </c>
      <c r="P10" s="25">
        <v>9293.0687912762769</v>
      </c>
      <c r="Q10" s="25">
        <v>5881.8892270873348</v>
      </c>
      <c r="R10" s="25">
        <v>1639.6484180472705</v>
      </c>
      <c r="S10" s="25">
        <f>SUM(C10:R10)</f>
        <v>202202.93480988714</v>
      </c>
    </row>
    <row r="11" spans="1:19" x14ac:dyDescent="0.2">
      <c r="A11" s="25">
        <f t="shared" ref="A11:A76" si="0">+A10+1</f>
        <v>3</v>
      </c>
      <c r="B11" s="46" t="s">
        <v>2</v>
      </c>
      <c r="C11" s="25">
        <v>84116.226735153323</v>
      </c>
      <c r="D11" s="25">
        <v>0</v>
      </c>
      <c r="E11" s="25">
        <v>0</v>
      </c>
      <c r="F11" s="25">
        <v>8358.8780486069918</v>
      </c>
      <c r="G11" s="25">
        <v>2220.0053527848449</v>
      </c>
      <c r="H11" s="25">
        <v>2353.2412613437914</v>
      </c>
      <c r="I11" s="25">
        <v>11460.519865865524</v>
      </c>
      <c r="J11" s="25">
        <v>1373.0546640931314</v>
      </c>
      <c r="K11" s="25">
        <v>15987.267116567149</v>
      </c>
      <c r="L11" s="25">
        <v>4038.5633437871375</v>
      </c>
      <c r="M11" s="25">
        <v>14789.512586140107</v>
      </c>
      <c r="N11" s="25">
        <v>2009.5431055247141</v>
      </c>
      <c r="O11" s="25">
        <v>4736.0304049121705</v>
      </c>
      <c r="P11" s="25">
        <v>4426.3557970108141</v>
      </c>
      <c r="Q11" s="25">
        <v>1933.3457134982041</v>
      </c>
      <c r="R11" s="25">
        <v>1538.6056583916964</v>
      </c>
      <c r="S11" s="25">
        <f t="shared" ref="S11:S76" si="1">SUM(C11:R11)</f>
        <v>159341.1496536796</v>
      </c>
    </row>
    <row r="12" spans="1:19" x14ac:dyDescent="0.2">
      <c r="A12" s="25">
        <f t="shared" si="0"/>
        <v>4</v>
      </c>
      <c r="B12" s="46" t="s">
        <v>3</v>
      </c>
      <c r="C12" s="25">
        <v>446.01370845470763</v>
      </c>
      <c r="D12" s="25">
        <v>105.01828088988839</v>
      </c>
      <c r="E12" s="25">
        <v>3648.7847650439912</v>
      </c>
      <c r="F12" s="25">
        <v>605821.30028440745</v>
      </c>
      <c r="G12" s="25">
        <v>45936.173931453122</v>
      </c>
      <c r="H12" s="25">
        <v>88249.304430705335</v>
      </c>
      <c r="I12" s="25">
        <v>341235.41340939904</v>
      </c>
      <c r="J12" s="25">
        <v>86274.361349712184</v>
      </c>
      <c r="K12" s="25">
        <v>358732.91581843985</v>
      </c>
      <c r="L12" s="25">
        <v>61045.10423321405</v>
      </c>
      <c r="M12" s="25">
        <v>509020.78776415181</v>
      </c>
      <c r="N12" s="25">
        <v>52360.732833504073</v>
      </c>
      <c r="O12" s="25">
        <v>115963.58080889672</v>
      </c>
      <c r="P12" s="25">
        <v>67368.469492409495</v>
      </c>
      <c r="Q12" s="25">
        <v>95362.912318858333</v>
      </c>
      <c r="R12" s="25">
        <v>49602.809285463649</v>
      </c>
      <c r="S12" s="25">
        <f t="shared" si="1"/>
        <v>2481173.6827150038</v>
      </c>
    </row>
    <row r="13" spans="1:19" x14ac:dyDescent="0.2">
      <c r="A13" s="25">
        <f t="shared" si="0"/>
        <v>5</v>
      </c>
      <c r="B13" s="46" t="s">
        <v>4</v>
      </c>
      <c r="C13" s="25">
        <v>1043.6860813114245</v>
      </c>
      <c r="D13" s="25">
        <v>127.52219822343588</v>
      </c>
      <c r="E13" s="25">
        <v>482.48393587358572</v>
      </c>
      <c r="F13" s="25">
        <v>2270059.7041625874</v>
      </c>
      <c r="G13" s="25">
        <v>196951.86234588581</v>
      </c>
      <c r="H13" s="25">
        <v>104381.32160783137</v>
      </c>
      <c r="I13" s="25">
        <v>247124.13911842354</v>
      </c>
      <c r="J13" s="25">
        <v>35231.042387800306</v>
      </c>
      <c r="K13" s="25">
        <v>378471.72547678091</v>
      </c>
      <c r="L13" s="25">
        <v>91671.532310503666</v>
      </c>
      <c r="M13" s="25">
        <v>392755.82963511476</v>
      </c>
      <c r="N13" s="25">
        <v>66434.461249533022</v>
      </c>
      <c r="O13" s="25">
        <v>105299.68476537769</v>
      </c>
      <c r="P13" s="25">
        <v>104155.43463518724</v>
      </c>
      <c r="Q13" s="25">
        <v>112480.03793538245</v>
      </c>
      <c r="R13" s="25">
        <v>19574.738256911674</v>
      </c>
      <c r="S13" s="25">
        <f t="shared" si="1"/>
        <v>4126245.2061027288</v>
      </c>
    </row>
    <row r="14" spans="1:19" x14ac:dyDescent="0.2">
      <c r="A14" s="25">
        <f t="shared" si="0"/>
        <v>6</v>
      </c>
      <c r="B14" s="46" t="s">
        <v>5</v>
      </c>
      <c r="C14" s="25">
        <v>85316.216179829804</v>
      </c>
      <c r="D14" s="25">
        <v>11.251958666773753</v>
      </c>
      <c r="E14" s="25">
        <v>0</v>
      </c>
      <c r="F14" s="25">
        <v>14804.907788013763</v>
      </c>
      <c r="G14" s="25">
        <v>3087.5606255889361</v>
      </c>
      <c r="H14" s="25">
        <v>3677.5005515036473</v>
      </c>
      <c r="I14" s="25">
        <v>21073.394183334007</v>
      </c>
      <c r="J14" s="25">
        <v>2993.2312118700943</v>
      </c>
      <c r="K14" s="25">
        <v>22369.355333150987</v>
      </c>
      <c r="L14" s="25">
        <v>4851.8555735798291</v>
      </c>
      <c r="M14" s="25">
        <v>25345.23284452099</v>
      </c>
      <c r="N14" s="25">
        <v>4093.6272835058967</v>
      </c>
      <c r="O14" s="25">
        <v>7037.1633871734211</v>
      </c>
      <c r="P14" s="25">
        <v>11822.781548750774</v>
      </c>
      <c r="Q14" s="25">
        <v>4736.76878502616</v>
      </c>
      <c r="R14" s="25">
        <v>2746.5259215469687</v>
      </c>
      <c r="S14" s="25">
        <f t="shared" si="1"/>
        <v>213967.37317606201</v>
      </c>
    </row>
    <row r="15" spans="1:19" x14ac:dyDescent="0.2">
      <c r="A15" s="25">
        <f t="shared" si="0"/>
        <v>7</v>
      </c>
      <c r="B15" s="46" t="s">
        <v>6</v>
      </c>
      <c r="C15" s="25">
        <v>186623.7890322532</v>
      </c>
      <c r="D15" s="25">
        <v>3.7506528889245847</v>
      </c>
      <c r="E15" s="25">
        <v>1333.6925794514343</v>
      </c>
      <c r="F15" s="25">
        <v>66132.929328409227</v>
      </c>
      <c r="G15" s="25">
        <v>12800.397521803354</v>
      </c>
      <c r="H15" s="25">
        <v>30122.189756020278</v>
      </c>
      <c r="I15" s="25">
        <v>64182.923610506696</v>
      </c>
      <c r="J15" s="25">
        <v>12066.447257642119</v>
      </c>
      <c r="K15" s="25">
        <v>83457.461330959675</v>
      </c>
      <c r="L15" s="25">
        <v>30246.671821990574</v>
      </c>
      <c r="M15" s="25">
        <v>83906.002468950581</v>
      </c>
      <c r="N15" s="25">
        <v>53476.585757830449</v>
      </c>
      <c r="O15" s="25">
        <v>29597.536028110651</v>
      </c>
      <c r="P15" s="25">
        <v>29984.142831456062</v>
      </c>
      <c r="Q15" s="25">
        <v>20431.562849988673</v>
      </c>
      <c r="R15" s="25">
        <v>8014.5279817716719</v>
      </c>
      <c r="S15" s="25">
        <f t="shared" si="1"/>
        <v>712380.61081003339</v>
      </c>
    </row>
    <row r="16" spans="1:19" x14ac:dyDescent="0.2">
      <c r="A16" s="25">
        <f t="shared" si="0"/>
        <v>8</v>
      </c>
      <c r="B16" s="46" t="s">
        <v>7</v>
      </c>
      <c r="C16" s="25">
        <v>33749.466950871465</v>
      </c>
      <c r="D16" s="25">
        <v>1883.6760528222019</v>
      </c>
      <c r="E16" s="25">
        <v>16.022770628012694</v>
      </c>
      <c r="F16" s="25">
        <v>932302.61326704558</v>
      </c>
      <c r="G16" s="25">
        <v>86920.825391654929</v>
      </c>
      <c r="H16" s="25">
        <v>175179.47214862367</v>
      </c>
      <c r="I16" s="25">
        <v>341416.29348823533</v>
      </c>
      <c r="J16" s="25">
        <v>41399.513338414567</v>
      </c>
      <c r="K16" s="25">
        <v>330755.18838497222</v>
      </c>
      <c r="L16" s="25">
        <v>88157.358801303839</v>
      </c>
      <c r="M16" s="25">
        <v>402889.62940361671</v>
      </c>
      <c r="N16" s="25">
        <v>158668.36051289176</v>
      </c>
      <c r="O16" s="25">
        <v>111148.12339827188</v>
      </c>
      <c r="P16" s="25">
        <v>111514.69716031862</v>
      </c>
      <c r="Q16" s="25">
        <v>64140.84701089601</v>
      </c>
      <c r="R16" s="25">
        <v>28475.686812025429</v>
      </c>
      <c r="S16" s="25">
        <f t="shared" si="1"/>
        <v>2908617.7748925919</v>
      </c>
    </row>
    <row r="17" spans="1:19" x14ac:dyDescent="0.2">
      <c r="A17" s="25">
        <f t="shared" si="0"/>
        <v>9</v>
      </c>
      <c r="B17" s="46" t="s">
        <v>8</v>
      </c>
      <c r="C17" s="25">
        <v>131454.52907798183</v>
      </c>
      <c r="D17" s="25">
        <v>22.503917333547506</v>
      </c>
      <c r="E17" s="25">
        <v>0</v>
      </c>
      <c r="F17" s="25">
        <v>44244.684028251497</v>
      </c>
      <c r="G17" s="25">
        <v>12010.707653445448</v>
      </c>
      <c r="H17" s="25">
        <v>20084.139649231336</v>
      </c>
      <c r="I17" s="25">
        <v>55499.740689988314</v>
      </c>
      <c r="J17" s="25">
        <v>11397.464159441273</v>
      </c>
      <c r="K17" s="25">
        <v>51914.755735155697</v>
      </c>
      <c r="L17" s="25">
        <v>15235.484464162735</v>
      </c>
      <c r="M17" s="25">
        <v>64683.744385879516</v>
      </c>
      <c r="N17" s="25">
        <v>4732.4274194043328</v>
      </c>
      <c r="O17" s="25">
        <v>12271.578318570999</v>
      </c>
      <c r="P17" s="25">
        <v>13148.41898249873</v>
      </c>
      <c r="Q17" s="25">
        <v>13325.625239763149</v>
      </c>
      <c r="R17" s="25">
        <v>5189.9235641272153</v>
      </c>
      <c r="S17" s="25">
        <f t="shared" si="1"/>
        <v>455215.72728523571</v>
      </c>
    </row>
    <row r="18" spans="1:19" x14ac:dyDescent="0.2">
      <c r="A18" s="25">
        <f t="shared" si="0"/>
        <v>10</v>
      </c>
      <c r="B18" s="46" t="s">
        <v>9</v>
      </c>
      <c r="C18" s="25">
        <v>96762.93887558447</v>
      </c>
      <c r="D18" s="25">
        <v>52.509140444944194</v>
      </c>
      <c r="E18" s="25">
        <v>547.63472758291937</v>
      </c>
      <c r="F18" s="25">
        <v>47032.215879626179</v>
      </c>
      <c r="G18" s="25">
        <v>6062.6632065976964</v>
      </c>
      <c r="H18" s="25">
        <v>10820.982188522783</v>
      </c>
      <c r="I18" s="25">
        <v>24502.777141509821</v>
      </c>
      <c r="J18" s="25">
        <v>4288.4546626484471</v>
      </c>
      <c r="K18" s="25">
        <v>35549.046568275437</v>
      </c>
      <c r="L18" s="25">
        <v>7799.3629165089133</v>
      </c>
      <c r="M18" s="25">
        <v>36332.246927556458</v>
      </c>
      <c r="N18" s="25">
        <v>3930.0285917300916</v>
      </c>
      <c r="O18" s="25">
        <v>15270.192689144289</v>
      </c>
      <c r="P18" s="25">
        <v>9747.7403615664316</v>
      </c>
      <c r="Q18" s="25">
        <v>5083.7815270243955</v>
      </c>
      <c r="R18" s="25">
        <v>2245.9049759807149</v>
      </c>
      <c r="S18" s="25">
        <f t="shared" si="1"/>
        <v>306028.48038030398</v>
      </c>
    </row>
    <row r="19" spans="1:19" x14ac:dyDescent="0.2">
      <c r="A19" s="25">
        <f t="shared" si="0"/>
        <v>11</v>
      </c>
      <c r="B19" s="46" t="s">
        <v>10</v>
      </c>
      <c r="C19" s="25">
        <v>110947.34921032799</v>
      </c>
      <c r="D19" s="25">
        <v>0</v>
      </c>
      <c r="E19" s="25">
        <v>0</v>
      </c>
      <c r="F19" s="25">
        <v>26791.913535776108</v>
      </c>
      <c r="G19" s="25">
        <v>5584.0712837219316</v>
      </c>
      <c r="H19" s="25">
        <v>9685.3849816728689</v>
      </c>
      <c r="I19" s="25">
        <v>37217.345609857344</v>
      </c>
      <c r="J19" s="25">
        <v>3718.5950649009346</v>
      </c>
      <c r="K19" s="25">
        <v>37123.505698771107</v>
      </c>
      <c r="L19" s="25">
        <v>5024.842045958585</v>
      </c>
      <c r="M19" s="25">
        <v>34212.975460642374</v>
      </c>
      <c r="N19" s="25">
        <v>3816.9011686757194</v>
      </c>
      <c r="O19" s="25">
        <v>6751.2682578958566</v>
      </c>
      <c r="P19" s="25">
        <v>10526.057326561795</v>
      </c>
      <c r="Q19" s="25">
        <v>5247.9942874319158</v>
      </c>
      <c r="R19" s="25">
        <v>3118.5469911879459</v>
      </c>
      <c r="S19" s="25">
        <f t="shared" si="1"/>
        <v>299766.75092338247</v>
      </c>
    </row>
    <row r="20" spans="1:19" x14ac:dyDescent="0.2">
      <c r="A20" s="25">
        <f t="shared" si="0"/>
        <v>12</v>
      </c>
      <c r="B20" s="46" t="s">
        <v>11</v>
      </c>
      <c r="C20" s="25">
        <v>92327.660306002828</v>
      </c>
      <c r="D20" s="25">
        <v>11.251958666773753</v>
      </c>
      <c r="E20" s="25">
        <v>2544.3129362669315</v>
      </c>
      <c r="F20" s="25">
        <v>8686.669152362656</v>
      </c>
      <c r="G20" s="25">
        <v>3879.2647872298626</v>
      </c>
      <c r="H20" s="25">
        <v>6967.3374238143906</v>
      </c>
      <c r="I20" s="25">
        <v>15048.292860349242</v>
      </c>
      <c r="J20" s="25">
        <v>1206.5010058675734</v>
      </c>
      <c r="K20" s="25">
        <v>21535.69115285507</v>
      </c>
      <c r="L20" s="25">
        <v>5705.8189327639593</v>
      </c>
      <c r="M20" s="25">
        <v>25798.824691343467</v>
      </c>
      <c r="N20" s="25">
        <v>3086.8221080230596</v>
      </c>
      <c r="O20" s="25">
        <v>7963.1178547767349</v>
      </c>
      <c r="P20" s="25">
        <v>8168.7591220763179</v>
      </c>
      <c r="Q20" s="25">
        <v>22393.449328451312</v>
      </c>
      <c r="R20" s="25">
        <v>1887.6624644745889</v>
      </c>
      <c r="S20" s="25">
        <f t="shared" si="1"/>
        <v>227211.43608532479</v>
      </c>
    </row>
    <row r="21" spans="1:19" x14ac:dyDescent="0.2">
      <c r="A21" s="25">
        <f t="shared" si="0"/>
        <v>13</v>
      </c>
      <c r="B21" s="46" t="s">
        <v>12</v>
      </c>
      <c r="C21" s="25">
        <v>10521.708290993056</v>
      </c>
      <c r="D21" s="25">
        <v>127.52219822343588</v>
      </c>
      <c r="E21" s="25">
        <v>0</v>
      </c>
      <c r="F21" s="25">
        <v>683071.84155663871</v>
      </c>
      <c r="G21" s="25">
        <v>49482.248451579318</v>
      </c>
      <c r="H21" s="25">
        <v>81470.140895541554</v>
      </c>
      <c r="I21" s="25">
        <v>179323.9618135904</v>
      </c>
      <c r="J21" s="25">
        <v>49453.364903462709</v>
      </c>
      <c r="K21" s="25">
        <v>213992.48977177966</v>
      </c>
      <c r="L21" s="25">
        <v>33148.060435026186</v>
      </c>
      <c r="M21" s="25">
        <v>291681.18036738626</v>
      </c>
      <c r="N21" s="25">
        <v>71990.85688947131</v>
      </c>
      <c r="O21" s="25">
        <v>82955.635487167616</v>
      </c>
      <c r="P21" s="25">
        <v>43409.38472291574</v>
      </c>
      <c r="Q21" s="25">
        <v>43745.953893211299</v>
      </c>
      <c r="R21" s="25">
        <v>24084.919619719567</v>
      </c>
      <c r="S21" s="25">
        <f t="shared" si="1"/>
        <v>1858459.2692967067</v>
      </c>
    </row>
    <row r="22" spans="1:19" x14ac:dyDescent="0.2">
      <c r="A22" s="25">
        <f t="shared" si="0"/>
        <v>14</v>
      </c>
      <c r="B22" s="46" t="s">
        <v>13</v>
      </c>
      <c r="C22" s="25">
        <v>1647.1797178294435</v>
      </c>
      <c r="D22" s="25">
        <v>22.503917333547506</v>
      </c>
      <c r="E22" s="25">
        <v>3769.9519649739991</v>
      </c>
      <c r="F22" s="25">
        <v>115255.55965369825</v>
      </c>
      <c r="G22" s="25">
        <v>12591.382318676824</v>
      </c>
      <c r="H22" s="25">
        <v>11917.723819195633</v>
      </c>
      <c r="I22" s="25">
        <v>48184.239211448075</v>
      </c>
      <c r="J22" s="25">
        <v>19934.03392125179</v>
      </c>
      <c r="K22" s="25">
        <v>68888.709070471072</v>
      </c>
      <c r="L22" s="25">
        <v>10890.281653825572</v>
      </c>
      <c r="M22" s="25">
        <v>90883.152806119862</v>
      </c>
      <c r="N22" s="25">
        <v>12896.563104202853</v>
      </c>
      <c r="O22" s="25">
        <v>22339.376994790702</v>
      </c>
      <c r="P22" s="25">
        <v>25947.653390009225</v>
      </c>
      <c r="Q22" s="25">
        <v>16959.714441730172</v>
      </c>
      <c r="R22" s="25">
        <v>8083.4207724459275</v>
      </c>
      <c r="S22" s="25">
        <f t="shared" si="1"/>
        <v>470211.44675800303</v>
      </c>
    </row>
    <row r="23" spans="1:19" x14ac:dyDescent="0.2">
      <c r="A23" s="25">
        <f t="shared" si="0"/>
        <v>15</v>
      </c>
      <c r="B23" s="46" t="s">
        <v>14</v>
      </c>
      <c r="C23" s="25">
        <v>93591.661140641518</v>
      </c>
      <c r="D23" s="25">
        <v>3.7506528889245847</v>
      </c>
      <c r="E23" s="25">
        <v>0</v>
      </c>
      <c r="F23" s="25">
        <v>22108.713641449089</v>
      </c>
      <c r="G23" s="25">
        <v>5955.1761426711209</v>
      </c>
      <c r="H23" s="25">
        <v>6663.618771384693</v>
      </c>
      <c r="I23" s="25">
        <v>44667.748233538106</v>
      </c>
      <c r="J23" s="25">
        <v>4441.6688987587331</v>
      </c>
      <c r="K23" s="25">
        <v>39871.763679248732</v>
      </c>
      <c r="L23" s="25">
        <v>11930.317985950265</v>
      </c>
      <c r="M23" s="25">
        <v>47418.704015021081</v>
      </c>
      <c r="N23" s="25">
        <v>5515.467785073608</v>
      </c>
      <c r="O23" s="25">
        <v>12511.180172778451</v>
      </c>
      <c r="P23" s="25">
        <v>14339.31816188031</v>
      </c>
      <c r="Q23" s="25">
        <v>7893.6456887846698</v>
      </c>
      <c r="R23" s="25">
        <v>4427.5100139987926</v>
      </c>
      <c r="S23" s="25">
        <f t="shared" si="1"/>
        <v>321340.24498406809</v>
      </c>
    </row>
    <row r="24" spans="1:19" x14ac:dyDescent="0.2">
      <c r="A24" s="25">
        <f t="shared" si="0"/>
        <v>16</v>
      </c>
      <c r="B24" s="46" t="s">
        <v>15</v>
      </c>
      <c r="C24" s="25">
        <v>122338.51166590957</v>
      </c>
      <c r="D24" s="25">
        <v>3.7506528889245847</v>
      </c>
      <c r="E24" s="25">
        <v>0</v>
      </c>
      <c r="F24" s="25">
        <v>21089.538969983802</v>
      </c>
      <c r="G24" s="25">
        <v>20815.300353378469</v>
      </c>
      <c r="H24" s="25">
        <v>16327.169736368449</v>
      </c>
      <c r="I24" s="25">
        <v>46458.328924956098</v>
      </c>
      <c r="J24" s="25">
        <v>5791.7954970974752</v>
      </c>
      <c r="K24" s="25">
        <v>51087.321832642614</v>
      </c>
      <c r="L24" s="25">
        <v>12372.217813663012</v>
      </c>
      <c r="M24" s="25">
        <v>52250.373472863161</v>
      </c>
      <c r="N24" s="25">
        <v>7019.3021256704633</v>
      </c>
      <c r="O24" s="25">
        <v>11148.287376882266</v>
      </c>
      <c r="P24" s="25">
        <v>15870.606636429531</v>
      </c>
      <c r="Q24" s="25">
        <v>8386.057672389863</v>
      </c>
      <c r="R24" s="25">
        <v>4395.3600450174736</v>
      </c>
      <c r="S24" s="25">
        <f t="shared" si="1"/>
        <v>395353.9227761412</v>
      </c>
    </row>
    <row r="25" spans="1:19" x14ac:dyDescent="0.2">
      <c r="A25" s="25">
        <f t="shared" si="0"/>
        <v>17</v>
      </c>
      <c r="B25" s="46" t="s">
        <v>16</v>
      </c>
      <c r="C25" s="25">
        <v>25526.813919479297</v>
      </c>
      <c r="D25" s="25">
        <v>0</v>
      </c>
      <c r="E25" s="25">
        <v>16.07875723505347</v>
      </c>
      <c r="F25" s="25">
        <v>41812.570341924766</v>
      </c>
      <c r="G25" s="25">
        <v>5181.9723227898685</v>
      </c>
      <c r="H25" s="25">
        <v>3965.9393396524897</v>
      </c>
      <c r="I25" s="25">
        <v>26446.880005495106</v>
      </c>
      <c r="J25" s="25">
        <v>3432.3542125525601</v>
      </c>
      <c r="K25" s="25">
        <v>28742.561123303385</v>
      </c>
      <c r="L25" s="25">
        <v>5028.3641824804563</v>
      </c>
      <c r="M25" s="25">
        <v>28154.437269526621</v>
      </c>
      <c r="N25" s="25">
        <v>3983.2198924223308</v>
      </c>
      <c r="O25" s="25">
        <v>10275.085127993396</v>
      </c>
      <c r="P25" s="25">
        <v>6180.5094027044397</v>
      </c>
      <c r="Q25" s="25">
        <v>4246.7643907713864</v>
      </c>
      <c r="R25" s="25">
        <v>2976.168557127819</v>
      </c>
      <c r="S25" s="25">
        <f t="shared" si="1"/>
        <v>195969.71884545899</v>
      </c>
    </row>
    <row r="26" spans="1:19" x14ac:dyDescent="0.2">
      <c r="A26" s="25">
        <f t="shared" si="0"/>
        <v>18</v>
      </c>
      <c r="B26" s="46" t="s">
        <v>17</v>
      </c>
      <c r="C26" s="25">
        <v>14098.133980486738</v>
      </c>
      <c r="D26" s="25">
        <v>67.511752000642531</v>
      </c>
      <c r="E26" s="25">
        <v>5946.3014699472506</v>
      </c>
      <c r="F26" s="25">
        <v>1391917.1885467961</v>
      </c>
      <c r="G26" s="25">
        <v>20177.017953795366</v>
      </c>
      <c r="H26" s="25">
        <v>50907.870020445276</v>
      </c>
      <c r="I26" s="25">
        <v>90728.863579847006</v>
      </c>
      <c r="J26" s="25">
        <v>5776.0834147728028</v>
      </c>
      <c r="K26" s="25">
        <v>138022.01786160239</v>
      </c>
      <c r="L26" s="25">
        <v>16074.326033740375</v>
      </c>
      <c r="M26" s="25">
        <v>99695.81639286493</v>
      </c>
      <c r="N26" s="25">
        <v>27973.811068255134</v>
      </c>
      <c r="O26" s="25">
        <v>33493.299872487733</v>
      </c>
      <c r="P26" s="25">
        <v>17918.03615332146</v>
      </c>
      <c r="Q26" s="25">
        <v>28232.228452996973</v>
      </c>
      <c r="R26" s="25">
        <v>6512.6651450729123</v>
      </c>
      <c r="S26" s="25">
        <f t="shared" si="1"/>
        <v>1947541.1716984329</v>
      </c>
    </row>
    <row r="27" spans="1:19" x14ac:dyDescent="0.2">
      <c r="A27" s="25">
        <f t="shared" si="0"/>
        <v>19</v>
      </c>
      <c r="B27" s="46" t="s">
        <v>18</v>
      </c>
      <c r="C27" s="25">
        <v>18765.264052467865</v>
      </c>
      <c r="D27" s="25">
        <v>7.5013057778491694</v>
      </c>
      <c r="E27" s="25">
        <v>0</v>
      </c>
      <c r="F27" s="25">
        <v>99357.885516513939</v>
      </c>
      <c r="G27" s="25">
        <v>10335.551338264964</v>
      </c>
      <c r="H27" s="25">
        <v>13450.982773555334</v>
      </c>
      <c r="I27" s="25">
        <v>28693.388261489683</v>
      </c>
      <c r="J27" s="25">
        <v>3573.4767289478732</v>
      </c>
      <c r="K27" s="25">
        <v>39867.320337316371</v>
      </c>
      <c r="L27" s="25">
        <v>11741.902714146085</v>
      </c>
      <c r="M27" s="25">
        <v>53505.464146037652</v>
      </c>
      <c r="N27" s="25">
        <v>5411.9370100382293</v>
      </c>
      <c r="O27" s="25">
        <v>12549.226898384521</v>
      </c>
      <c r="P27" s="25">
        <v>7913.2959031013334</v>
      </c>
      <c r="Q27" s="25">
        <v>10780.681064152866</v>
      </c>
      <c r="R27" s="25">
        <v>5010.8023083741518</v>
      </c>
      <c r="S27" s="25">
        <f t="shared" si="1"/>
        <v>320964.68035856873</v>
      </c>
    </row>
    <row r="28" spans="1:19" x14ac:dyDescent="0.2">
      <c r="A28" s="25">
        <f t="shared" si="0"/>
        <v>20</v>
      </c>
      <c r="B28" s="46" t="s">
        <v>19</v>
      </c>
      <c r="C28" s="25">
        <v>62821.38713341637</v>
      </c>
      <c r="D28" s="25">
        <v>0</v>
      </c>
      <c r="E28" s="25">
        <v>0</v>
      </c>
      <c r="F28" s="25">
        <v>8963.7515888686539</v>
      </c>
      <c r="G28" s="25">
        <v>3307.7270138634276</v>
      </c>
      <c r="H28" s="25">
        <v>5942.4724386157022</v>
      </c>
      <c r="I28" s="25">
        <v>21490.131087977526</v>
      </c>
      <c r="J28" s="25">
        <v>673.22287106243891</v>
      </c>
      <c r="K28" s="25">
        <v>20203.436087982482</v>
      </c>
      <c r="L28" s="25">
        <v>5641.5090505991702</v>
      </c>
      <c r="M28" s="25">
        <v>14874.945414490054</v>
      </c>
      <c r="N28" s="25">
        <v>1552.3933854080585</v>
      </c>
      <c r="O28" s="25">
        <v>3988.7735071247002</v>
      </c>
      <c r="P28" s="25">
        <v>4041.6362709830896</v>
      </c>
      <c r="Q28" s="25">
        <v>2216.0693729744812</v>
      </c>
      <c r="R28" s="25">
        <v>1221.6988212901233</v>
      </c>
      <c r="S28" s="25">
        <f t="shared" si="1"/>
        <v>156939.15404465629</v>
      </c>
    </row>
    <row r="29" spans="1:19" x14ac:dyDescent="0.2">
      <c r="A29" s="25">
        <f t="shared" si="0"/>
        <v>21</v>
      </c>
      <c r="B29" s="46" t="s">
        <v>20</v>
      </c>
      <c r="C29" s="25">
        <v>119313.15876018754</v>
      </c>
      <c r="D29" s="25">
        <v>0</v>
      </c>
      <c r="E29" s="25">
        <v>0</v>
      </c>
      <c r="F29" s="25">
        <v>22160.858511912396</v>
      </c>
      <c r="G29" s="25">
        <v>3874.8622579032485</v>
      </c>
      <c r="H29" s="25">
        <v>14212.293172953641</v>
      </c>
      <c r="I29" s="25">
        <v>63822.054783734944</v>
      </c>
      <c r="J29" s="25">
        <v>2603.6370073233834</v>
      </c>
      <c r="K29" s="25">
        <v>29418.03762726003</v>
      </c>
      <c r="L29" s="25">
        <v>6612.2437387598184</v>
      </c>
      <c r="M29" s="25">
        <v>27731.007374651974</v>
      </c>
      <c r="N29" s="25">
        <v>3790.1442566988235</v>
      </c>
      <c r="O29" s="25">
        <v>7784.6720521061461</v>
      </c>
      <c r="P29" s="25">
        <v>7453.6231741338397</v>
      </c>
      <c r="Q29" s="25">
        <v>4310.407956035091</v>
      </c>
      <c r="R29" s="25">
        <v>2760.3044796818199</v>
      </c>
      <c r="S29" s="25">
        <f t="shared" si="1"/>
        <v>315847.30515334272</v>
      </c>
    </row>
    <row r="30" spans="1:19" x14ac:dyDescent="0.2">
      <c r="A30" s="25">
        <f t="shared" si="0"/>
        <v>22</v>
      </c>
      <c r="B30" s="46" t="s">
        <v>21</v>
      </c>
      <c r="C30" s="25">
        <v>114006.84498343346</v>
      </c>
      <c r="D30" s="25">
        <v>0</v>
      </c>
      <c r="E30" s="25">
        <v>0</v>
      </c>
      <c r="F30" s="25">
        <v>5334.4821294847516</v>
      </c>
      <c r="G30" s="25">
        <v>1821.2717048792269</v>
      </c>
      <c r="H30" s="25">
        <v>3780.8403811775725</v>
      </c>
      <c r="I30" s="25">
        <v>16771.554639414044</v>
      </c>
      <c r="J30" s="25">
        <v>2970.3788011203683</v>
      </c>
      <c r="K30" s="25">
        <v>10833.531472070428</v>
      </c>
      <c r="L30" s="25">
        <v>4860.2101452373272</v>
      </c>
      <c r="M30" s="25">
        <v>15188.850939732367</v>
      </c>
      <c r="N30" s="25">
        <v>2909.1053709832458</v>
      </c>
      <c r="O30" s="25">
        <v>5392.4036736895505</v>
      </c>
      <c r="P30" s="25">
        <v>5502.7722760971656</v>
      </c>
      <c r="Q30" s="25">
        <v>2999.1163151673732</v>
      </c>
      <c r="R30" s="25">
        <v>1244.6630848482082</v>
      </c>
      <c r="S30" s="25">
        <f t="shared" si="1"/>
        <v>193616.02591733506</v>
      </c>
    </row>
    <row r="31" spans="1:19" x14ac:dyDescent="0.2">
      <c r="A31" s="25">
        <f t="shared" si="0"/>
        <v>23</v>
      </c>
      <c r="B31" s="46" t="s">
        <v>22</v>
      </c>
      <c r="C31" s="25">
        <v>77868.279711707117</v>
      </c>
      <c r="D31" s="25">
        <v>0</v>
      </c>
      <c r="E31" s="25">
        <v>0</v>
      </c>
      <c r="F31" s="25">
        <v>20316.012672219582</v>
      </c>
      <c r="G31" s="25">
        <v>2272.9666591817681</v>
      </c>
      <c r="H31" s="25">
        <v>2752.4715316794204</v>
      </c>
      <c r="I31" s="25">
        <v>17789.011372066823</v>
      </c>
      <c r="J31" s="25">
        <v>2936.650764747063</v>
      </c>
      <c r="K31" s="25">
        <v>18597.74277834814</v>
      </c>
      <c r="L31" s="25">
        <v>4758.6217878837788</v>
      </c>
      <c r="M31" s="25">
        <v>17395.260075117771</v>
      </c>
      <c r="N31" s="25">
        <v>1636.3376640879355</v>
      </c>
      <c r="O31" s="25">
        <v>3439.0577654119206</v>
      </c>
      <c r="P31" s="25">
        <v>1945.8567675880606</v>
      </c>
      <c r="Q31" s="25">
        <v>2710.2047151427269</v>
      </c>
      <c r="R31" s="25">
        <v>1837.1410846468018</v>
      </c>
      <c r="S31" s="25">
        <f t="shared" si="1"/>
        <v>176255.61534982891</v>
      </c>
    </row>
    <row r="32" spans="1:19" x14ac:dyDescent="0.2">
      <c r="A32" s="25">
        <f t="shared" si="0"/>
        <v>24</v>
      </c>
      <c r="B32" s="46" t="s">
        <v>23</v>
      </c>
      <c r="C32" s="25">
        <v>21650.777344630762</v>
      </c>
      <c r="D32" s="25">
        <v>15.002611555698339</v>
      </c>
      <c r="E32" s="25">
        <v>347.46317326218622</v>
      </c>
      <c r="F32" s="25">
        <v>10018.088363676601</v>
      </c>
      <c r="G32" s="25">
        <v>1282.5068319966763</v>
      </c>
      <c r="H32" s="25">
        <v>2171.9908064560277</v>
      </c>
      <c r="I32" s="25">
        <v>5439.9126919876626</v>
      </c>
      <c r="J32" s="25">
        <v>1114.4517658989905</v>
      </c>
      <c r="K32" s="25">
        <v>4621.9002784352988</v>
      </c>
      <c r="L32" s="25">
        <v>2988.4209995656233</v>
      </c>
      <c r="M32" s="25">
        <v>10482.749332642403</v>
      </c>
      <c r="N32" s="25">
        <v>2289.2211314653737</v>
      </c>
      <c r="O32" s="25">
        <v>2067.9597103257443</v>
      </c>
      <c r="P32" s="25">
        <v>4846.7554899324541</v>
      </c>
      <c r="Q32" s="25">
        <v>2810.8547628741253</v>
      </c>
      <c r="R32" s="25">
        <v>831.30634080267782</v>
      </c>
      <c r="S32" s="25">
        <f t="shared" si="1"/>
        <v>72979.361635508307</v>
      </c>
    </row>
    <row r="33" spans="1:19" x14ac:dyDescent="0.2">
      <c r="A33" s="25">
        <f t="shared" si="0"/>
        <v>25</v>
      </c>
      <c r="B33" s="46" t="s">
        <v>24</v>
      </c>
      <c r="C33" s="25">
        <v>120123.5576827536</v>
      </c>
      <c r="D33" s="25">
        <v>0</v>
      </c>
      <c r="E33" s="25">
        <v>0</v>
      </c>
      <c r="F33" s="25">
        <v>74493.752145917184</v>
      </c>
      <c r="G33" s="25">
        <v>4837.261831844954</v>
      </c>
      <c r="H33" s="25">
        <v>9345.5012732246723</v>
      </c>
      <c r="I33" s="25">
        <v>25243.934884343915</v>
      </c>
      <c r="J33" s="25">
        <v>2381.2766299159975</v>
      </c>
      <c r="K33" s="25">
        <v>26570.031687957453</v>
      </c>
      <c r="L33" s="25">
        <v>5900.2824036020975</v>
      </c>
      <c r="M33" s="25">
        <v>27454.332516404647</v>
      </c>
      <c r="N33" s="25">
        <v>3675.6679267294762</v>
      </c>
      <c r="O33" s="25">
        <v>6777.2154407718217</v>
      </c>
      <c r="P33" s="25">
        <v>9961.5795147011668</v>
      </c>
      <c r="Q33" s="25">
        <v>5531.1516210673381</v>
      </c>
      <c r="R33" s="25">
        <v>2305.6120612317359</v>
      </c>
      <c r="S33" s="25">
        <f t="shared" si="1"/>
        <v>324601.15762046602</v>
      </c>
    </row>
    <row r="34" spans="1:19" x14ac:dyDescent="0.2">
      <c r="A34" s="25">
        <f t="shared" si="0"/>
        <v>26</v>
      </c>
      <c r="B34" s="65" t="s">
        <v>328</v>
      </c>
      <c r="C34" s="25">
        <v>22242.362701400489</v>
      </c>
      <c r="D34" s="25">
        <v>232.54047911332427</v>
      </c>
      <c r="E34" s="25">
        <v>0</v>
      </c>
      <c r="F34" s="25">
        <v>22322.687460738092</v>
      </c>
      <c r="G34" s="25">
        <v>15464.788837668038</v>
      </c>
      <c r="H34" s="25">
        <v>16075.366088918114</v>
      </c>
      <c r="I34" s="25">
        <v>47911.468606411057</v>
      </c>
      <c r="J34" s="25">
        <v>10294.377308196268</v>
      </c>
      <c r="K34" s="25">
        <v>49004.881345945672</v>
      </c>
      <c r="L34" s="25">
        <v>13673.774412129422</v>
      </c>
      <c r="M34" s="25">
        <v>71517.420992727028</v>
      </c>
      <c r="N34" s="25">
        <v>6264.0214343482012</v>
      </c>
      <c r="O34" s="25">
        <v>22444.27059111981</v>
      </c>
      <c r="P34" s="25">
        <v>10088.761560341569</v>
      </c>
      <c r="Q34" s="25">
        <v>9455.7851190747588</v>
      </c>
      <c r="R34" s="25">
        <v>4556.1098899240678</v>
      </c>
      <c r="S34" s="25">
        <f t="shared" si="1"/>
        <v>321548.61682805594</v>
      </c>
    </row>
    <row r="35" spans="1:19" x14ac:dyDescent="0.2">
      <c r="A35" s="25">
        <f t="shared" si="0"/>
        <v>27</v>
      </c>
      <c r="B35" s="46" t="s">
        <v>26</v>
      </c>
      <c r="C35" s="25">
        <v>142444.36607964637</v>
      </c>
      <c r="D35" s="25">
        <v>0</v>
      </c>
      <c r="E35" s="25">
        <v>0</v>
      </c>
      <c r="F35" s="25">
        <v>7708.3292202519906</v>
      </c>
      <c r="G35" s="25">
        <v>2462.7916091799821</v>
      </c>
      <c r="H35" s="25">
        <v>3710.2173283400266</v>
      </c>
      <c r="I35" s="25">
        <v>24352.391289837204</v>
      </c>
      <c r="J35" s="25">
        <v>3456.8774188143161</v>
      </c>
      <c r="K35" s="25">
        <v>26304.627947399546</v>
      </c>
      <c r="L35" s="25">
        <v>4569.2920092210461</v>
      </c>
      <c r="M35" s="25">
        <v>22621.209594322976</v>
      </c>
      <c r="N35" s="25">
        <v>2787.2048614779005</v>
      </c>
      <c r="O35" s="25">
        <v>6004.3773043160572</v>
      </c>
      <c r="P35" s="25">
        <v>6588.0835139404508</v>
      </c>
      <c r="Q35" s="25">
        <v>5670.5256734441127</v>
      </c>
      <c r="R35" s="25">
        <v>2011.6694876882477</v>
      </c>
      <c r="S35" s="25">
        <f t="shared" si="1"/>
        <v>260691.96333788021</v>
      </c>
    </row>
    <row r="36" spans="1:19" x14ac:dyDescent="0.2">
      <c r="A36" s="25">
        <f t="shared" si="0"/>
        <v>28</v>
      </c>
      <c r="B36" s="46" t="s">
        <v>27</v>
      </c>
      <c r="C36" s="25">
        <v>92460.305551267491</v>
      </c>
      <c r="D36" s="25">
        <v>0</v>
      </c>
      <c r="E36" s="25">
        <v>0</v>
      </c>
      <c r="F36" s="25">
        <v>14511.462358082923</v>
      </c>
      <c r="G36" s="25">
        <v>5012.3821990144243</v>
      </c>
      <c r="H36" s="25">
        <v>8262.3972853266678</v>
      </c>
      <c r="I36" s="25">
        <v>31306.973938906514</v>
      </c>
      <c r="J36" s="25">
        <v>2345.0063893347315</v>
      </c>
      <c r="K36" s="25">
        <v>37927.116790495777</v>
      </c>
      <c r="L36" s="25">
        <v>7065.2101241422015</v>
      </c>
      <c r="M36" s="25">
        <v>32096.346836692792</v>
      </c>
      <c r="N36" s="25">
        <v>3892.0391705143966</v>
      </c>
      <c r="O36" s="25">
        <v>6725.899646214556</v>
      </c>
      <c r="P36" s="25">
        <v>8746.587100792487</v>
      </c>
      <c r="Q36" s="25">
        <v>6164.1058937094604</v>
      </c>
      <c r="R36" s="25">
        <v>3609.9822313309655</v>
      </c>
      <c r="S36" s="25">
        <f t="shared" si="1"/>
        <v>260125.81551582538</v>
      </c>
    </row>
    <row r="37" spans="1:19" s="28" customFormat="1" ht="5.0999999999999996" customHeight="1" x14ac:dyDescent="0.2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x14ac:dyDescent="0.2">
      <c r="A38" s="25">
        <v>1</v>
      </c>
      <c r="B38" s="46" t="s">
        <v>28</v>
      </c>
      <c r="C38" s="25">
        <v>179194.95224097051</v>
      </c>
      <c r="D38" s="25">
        <v>0</v>
      </c>
      <c r="E38" s="25">
        <v>0</v>
      </c>
      <c r="F38" s="25">
        <v>125232.80804236894</v>
      </c>
      <c r="G38" s="25">
        <v>7818.9228294981431</v>
      </c>
      <c r="H38" s="25">
        <v>13848.16557489721</v>
      </c>
      <c r="I38" s="25">
        <v>49911.967340188065</v>
      </c>
      <c r="J38" s="25">
        <v>6060.0635598865756</v>
      </c>
      <c r="K38" s="25">
        <v>59415.190662151712</v>
      </c>
      <c r="L38" s="25">
        <v>13566.213830967323</v>
      </c>
      <c r="M38" s="25">
        <v>52784.849774416063</v>
      </c>
      <c r="N38" s="25">
        <v>5423.16143707432</v>
      </c>
      <c r="O38" s="25">
        <v>12623.179882164141</v>
      </c>
      <c r="P38" s="25">
        <v>15596.580577584706</v>
      </c>
      <c r="Q38" s="25">
        <v>11273.516481753062</v>
      </c>
      <c r="R38" s="25">
        <v>4455.0671302684941</v>
      </c>
      <c r="S38" s="25">
        <f t="shared" si="1"/>
        <v>557204.63936418924</v>
      </c>
    </row>
    <row r="39" spans="1:19" x14ac:dyDescent="0.2">
      <c r="A39" s="25">
        <f t="shared" si="0"/>
        <v>2</v>
      </c>
      <c r="B39" s="46" t="s">
        <v>29</v>
      </c>
      <c r="C39" s="25">
        <v>217635.79146504839</v>
      </c>
      <c r="D39" s="25">
        <v>0</v>
      </c>
      <c r="E39" s="25">
        <v>0</v>
      </c>
      <c r="F39" s="25">
        <v>105803.21648586406</v>
      </c>
      <c r="G39" s="25">
        <v>11406.429524448811</v>
      </c>
      <c r="H39" s="25">
        <v>12529.882624733858</v>
      </c>
      <c r="I39" s="25">
        <v>53865.248460465875</v>
      </c>
      <c r="J39" s="25">
        <v>9481.56804308746</v>
      </c>
      <c r="K39" s="25">
        <v>64885.847495566959</v>
      </c>
      <c r="L39" s="25">
        <v>12731.68089861418</v>
      </c>
      <c r="M39" s="25">
        <v>58150.984229762638</v>
      </c>
      <c r="N39" s="25">
        <v>5237.8212937627795</v>
      </c>
      <c r="O39" s="25">
        <v>11888.024548726291</v>
      </c>
      <c r="P39" s="25">
        <v>19915.830284393152</v>
      </c>
      <c r="Q39" s="25">
        <v>11167.270630914234</v>
      </c>
      <c r="R39" s="25">
        <v>4827.0881999094718</v>
      </c>
      <c r="S39" s="25">
        <f t="shared" si="1"/>
        <v>599526.68418529804</v>
      </c>
    </row>
    <row r="40" spans="1:19" x14ac:dyDescent="0.2">
      <c r="A40" s="25">
        <f t="shared" si="0"/>
        <v>3</v>
      </c>
      <c r="B40" s="46" t="s">
        <v>30</v>
      </c>
      <c r="C40" s="25">
        <v>59902.154511228662</v>
      </c>
      <c r="D40" s="25">
        <v>45.007834667095011</v>
      </c>
      <c r="E40" s="25">
        <v>0</v>
      </c>
      <c r="F40" s="25">
        <v>168680.02070664332</v>
      </c>
      <c r="G40" s="25">
        <v>12977.437084758907</v>
      </c>
      <c r="H40" s="25">
        <v>25048.477118317558</v>
      </c>
      <c r="I40" s="25">
        <v>35460.639871197505</v>
      </c>
      <c r="J40" s="25">
        <v>16846.445589980329</v>
      </c>
      <c r="K40" s="25">
        <v>40988.167156200427</v>
      </c>
      <c r="L40" s="25">
        <v>10850.328734911649</v>
      </c>
      <c r="M40" s="25">
        <v>57345.524805717214</v>
      </c>
      <c r="N40" s="25">
        <v>16919.020110252575</v>
      </c>
      <c r="O40" s="25">
        <v>14288.795561203331</v>
      </c>
      <c r="P40" s="25">
        <v>16102.294744003382</v>
      </c>
      <c r="Q40" s="25">
        <v>12154.104961958756</v>
      </c>
      <c r="R40" s="25">
        <v>4138.1602931669213</v>
      </c>
      <c r="S40" s="25">
        <f t="shared" si="1"/>
        <v>491746.57908420765</v>
      </c>
    </row>
    <row r="41" spans="1:19" x14ac:dyDescent="0.2">
      <c r="A41" s="25">
        <f t="shared" si="0"/>
        <v>4</v>
      </c>
      <c r="B41" s="46" t="s">
        <v>31</v>
      </c>
      <c r="C41" s="25">
        <v>104566.15105282541</v>
      </c>
      <c r="D41" s="25">
        <v>0</v>
      </c>
      <c r="E41" s="25">
        <v>0</v>
      </c>
      <c r="F41" s="25">
        <v>67485.156499267847</v>
      </c>
      <c r="G41" s="25">
        <v>12281.7853677775</v>
      </c>
      <c r="H41" s="25">
        <v>23056.938681994674</v>
      </c>
      <c r="I41" s="25">
        <v>50965.643327431768</v>
      </c>
      <c r="J41" s="25">
        <v>3582.2766315127374</v>
      </c>
      <c r="K41" s="25">
        <v>81064.213414576312</v>
      </c>
      <c r="L41" s="25">
        <v>20962.808958967562</v>
      </c>
      <c r="M41" s="25">
        <v>84220.0539551603</v>
      </c>
      <c r="N41" s="25">
        <v>9127.9522665312288</v>
      </c>
      <c r="O41" s="25">
        <v>27884.963472506039</v>
      </c>
      <c r="P41" s="25">
        <v>19336.084885997407</v>
      </c>
      <c r="Q41" s="25">
        <v>9857.3302630987055</v>
      </c>
      <c r="R41" s="25">
        <v>6567.7793776123162</v>
      </c>
      <c r="S41" s="25">
        <f t="shared" si="1"/>
        <v>520959.13815525989</v>
      </c>
    </row>
    <row r="42" spans="1:19" x14ac:dyDescent="0.2">
      <c r="A42" s="25">
        <f t="shared" si="0"/>
        <v>5</v>
      </c>
      <c r="B42" s="46" t="s">
        <v>32</v>
      </c>
      <c r="C42" s="25">
        <v>135424.41428872122</v>
      </c>
      <c r="D42" s="25">
        <v>7.5013057778491694</v>
      </c>
      <c r="E42" s="25">
        <v>0</v>
      </c>
      <c r="F42" s="25">
        <v>4103.0076365090763</v>
      </c>
      <c r="G42" s="25">
        <v>5387.2026399354327</v>
      </c>
      <c r="H42" s="25">
        <v>3742.1278160885322</v>
      </c>
      <c r="I42" s="25">
        <v>20062.652068364008</v>
      </c>
      <c r="J42" s="25">
        <v>1387.3780773182359</v>
      </c>
      <c r="K42" s="25">
        <v>21945.34625510871</v>
      </c>
      <c r="L42" s="25">
        <v>4295.0011669219102</v>
      </c>
      <c r="M42" s="25">
        <v>18079.171067124847</v>
      </c>
      <c r="N42" s="25">
        <v>3251.3919386928042</v>
      </c>
      <c r="O42" s="25">
        <v>5647.6240664638617</v>
      </c>
      <c r="P42" s="25">
        <v>7651.2575369848473</v>
      </c>
      <c r="Q42" s="25">
        <v>4399.7242785161734</v>
      </c>
      <c r="R42" s="25">
        <v>1855.5124954932699</v>
      </c>
      <c r="S42" s="25">
        <f t="shared" si="1"/>
        <v>237239.31263802075</v>
      </c>
    </row>
    <row r="43" spans="1:19" x14ac:dyDescent="0.2">
      <c r="A43" s="25">
        <f t="shared" si="0"/>
        <v>6</v>
      </c>
      <c r="B43" s="46" t="s">
        <v>33</v>
      </c>
      <c r="C43" s="25">
        <v>14401.191676459135</v>
      </c>
      <c r="D43" s="25">
        <v>11.251958666773753</v>
      </c>
      <c r="E43" s="25">
        <v>0</v>
      </c>
      <c r="F43" s="25">
        <v>7397.8951939547196</v>
      </c>
      <c r="G43" s="25">
        <v>2601.7453964277174</v>
      </c>
      <c r="H43" s="25">
        <v>3807.3356208038726</v>
      </c>
      <c r="I43" s="25">
        <v>27027.96412885025</v>
      </c>
      <c r="J43" s="25">
        <v>4551.5936438774406</v>
      </c>
      <c r="K43" s="25">
        <v>23044.560465612307</v>
      </c>
      <c r="L43" s="25">
        <v>10415.667865450536</v>
      </c>
      <c r="M43" s="25">
        <v>31596.460039234873</v>
      </c>
      <c r="N43" s="25">
        <v>36187.545042804217</v>
      </c>
      <c r="O43" s="25">
        <v>10838.663757855202</v>
      </c>
      <c r="P43" s="25">
        <v>11043.307009515182</v>
      </c>
      <c r="Q43" s="25">
        <v>6128.4306626820298</v>
      </c>
      <c r="R43" s="25">
        <v>3127.73269661118</v>
      </c>
      <c r="S43" s="25">
        <f t="shared" si="1"/>
        <v>192181.3451588054</v>
      </c>
    </row>
    <row r="44" spans="1:19" x14ac:dyDescent="0.2">
      <c r="A44" s="25">
        <f t="shared" si="0"/>
        <v>7</v>
      </c>
      <c r="B44" s="46" t="s">
        <v>34</v>
      </c>
      <c r="C44" s="25">
        <v>104.81317207000427</v>
      </c>
      <c r="D44" s="25">
        <v>30.005223111396678</v>
      </c>
      <c r="E44" s="25">
        <v>7011.0946931630397</v>
      </c>
      <c r="F44" s="25">
        <v>2014719.0395556719</v>
      </c>
      <c r="G44" s="25">
        <v>43514.529980737985</v>
      </c>
      <c r="H44" s="25">
        <v>13194.717245272303</v>
      </c>
      <c r="I44" s="25">
        <v>23083.413018941326</v>
      </c>
      <c r="J44" s="25">
        <v>10138.569589943094</v>
      </c>
      <c r="K44" s="25">
        <v>61980.00883600767</v>
      </c>
      <c r="L44" s="25">
        <v>7412.4319106658459</v>
      </c>
      <c r="M44" s="25">
        <v>56482.816767370852</v>
      </c>
      <c r="N44" s="25">
        <v>14968.460648752187</v>
      </c>
      <c r="O44" s="25">
        <v>15071.010472723623</v>
      </c>
      <c r="P44" s="25">
        <v>11953.229761072838</v>
      </c>
      <c r="Q44" s="25">
        <v>11440.403736526136</v>
      </c>
      <c r="R44" s="25">
        <v>4386.1743395942394</v>
      </c>
      <c r="S44" s="25">
        <f t="shared" si="1"/>
        <v>2295490.7189516248</v>
      </c>
    </row>
    <row r="45" spans="1:19" x14ac:dyDescent="0.2">
      <c r="A45" s="25">
        <f t="shared" si="0"/>
        <v>8</v>
      </c>
      <c r="B45" s="46" t="s">
        <v>35</v>
      </c>
      <c r="C45" s="25">
        <v>3515.5687801935319</v>
      </c>
      <c r="D45" s="25">
        <v>52.509140444944194</v>
      </c>
      <c r="E45" s="25">
        <v>1196.3291135741772</v>
      </c>
      <c r="F45" s="25">
        <v>871649.17384803656</v>
      </c>
      <c r="G45" s="25">
        <v>38457.358577922227</v>
      </c>
      <c r="H45" s="25">
        <v>160584.79004713113</v>
      </c>
      <c r="I45" s="25">
        <v>139346.69081971192</v>
      </c>
      <c r="J45" s="25">
        <v>48625.578604497568</v>
      </c>
      <c r="K45" s="25">
        <v>155549.386914692</v>
      </c>
      <c r="L45" s="25">
        <v>27580.425317751145</v>
      </c>
      <c r="M45" s="25">
        <v>204740.74927125167</v>
      </c>
      <c r="N45" s="25">
        <v>13879.652512528455</v>
      </c>
      <c r="O45" s="25">
        <v>40968.000022253276</v>
      </c>
      <c r="P45" s="25">
        <v>22908.494319814319</v>
      </c>
      <c r="Q45" s="25">
        <v>43086.182138263866</v>
      </c>
      <c r="R45" s="25">
        <v>19873.273683166775</v>
      </c>
      <c r="S45" s="25">
        <f t="shared" si="1"/>
        <v>1792014.1631112334</v>
      </c>
    </row>
    <row r="46" spans="1:19" x14ac:dyDescent="0.2">
      <c r="A46" s="25">
        <f t="shared" si="0"/>
        <v>9</v>
      </c>
      <c r="B46" s="46" t="s">
        <v>36</v>
      </c>
      <c r="C46" s="25">
        <v>1520.5839152032584</v>
      </c>
      <c r="D46" s="25">
        <v>26.254570222472097</v>
      </c>
      <c r="E46" s="25">
        <v>0</v>
      </c>
      <c r="F46" s="25">
        <v>787600.00561230537</v>
      </c>
      <c r="G46" s="25">
        <v>31801.274631230226</v>
      </c>
      <c r="H46" s="25">
        <v>57465.306729352138</v>
      </c>
      <c r="I46" s="25">
        <v>270825.91172471392</v>
      </c>
      <c r="J46" s="25">
        <v>24076.801216393978</v>
      </c>
      <c r="K46" s="25">
        <v>194503.27989319712</v>
      </c>
      <c r="L46" s="25">
        <v>30438.505971354451</v>
      </c>
      <c r="M46" s="25">
        <v>267471.97826313897</v>
      </c>
      <c r="N46" s="25">
        <v>17903.545506927432</v>
      </c>
      <c r="O46" s="25">
        <v>73268.379798330992</v>
      </c>
      <c r="P46" s="25">
        <v>21359.304412629495</v>
      </c>
      <c r="Q46" s="25">
        <v>45803.389426608308</v>
      </c>
      <c r="R46" s="25">
        <v>25223.947092200589</v>
      </c>
      <c r="S46" s="25">
        <f t="shared" si="1"/>
        <v>1849288.4687638087</v>
      </c>
    </row>
    <row r="47" spans="1:19" x14ac:dyDescent="0.2">
      <c r="A47" s="25">
        <f t="shared" si="0"/>
        <v>10</v>
      </c>
      <c r="B47" s="46" t="s">
        <v>37</v>
      </c>
      <c r="C47" s="25">
        <v>30451.483139574757</v>
      </c>
      <c r="D47" s="25">
        <v>7.5013057778491694</v>
      </c>
      <c r="E47" s="25">
        <v>0</v>
      </c>
      <c r="F47" s="25">
        <v>47566.994264358618</v>
      </c>
      <c r="G47" s="25">
        <v>8567.8590586222526</v>
      </c>
      <c r="H47" s="25">
        <v>21708.434525738987</v>
      </c>
      <c r="I47" s="25">
        <v>23667.611983192226</v>
      </c>
      <c r="J47" s="25">
        <v>6905.9597409887292</v>
      </c>
      <c r="K47" s="25">
        <v>21426.985733589303</v>
      </c>
      <c r="L47" s="25">
        <v>4834.9460252916724</v>
      </c>
      <c r="M47" s="25">
        <v>34277.528064017955</v>
      </c>
      <c r="N47" s="25">
        <v>3487.3762223632643</v>
      </c>
      <c r="O47" s="25">
        <v>5305.9073076731265</v>
      </c>
      <c r="P47" s="25">
        <v>6971.7266997690767</v>
      </c>
      <c r="Q47" s="25">
        <v>5205.9435879512321</v>
      </c>
      <c r="R47" s="25">
        <v>4308.0958434967497</v>
      </c>
      <c r="S47" s="25">
        <f t="shared" si="1"/>
        <v>224694.35350240584</v>
      </c>
    </row>
    <row r="48" spans="1:19" x14ac:dyDescent="0.2">
      <c r="A48" s="25">
        <f t="shared" si="0"/>
        <v>11</v>
      </c>
      <c r="B48" s="46" t="s">
        <v>38</v>
      </c>
      <c r="C48" s="25">
        <v>2233.0394626107086</v>
      </c>
      <c r="D48" s="25">
        <v>15.002611555698339</v>
      </c>
      <c r="E48" s="25">
        <v>709.2492702885927</v>
      </c>
      <c r="F48" s="25">
        <v>388314.15182876267</v>
      </c>
      <c r="G48" s="25">
        <v>26292.771726837636</v>
      </c>
      <c r="H48" s="25">
        <v>25789.494655502567</v>
      </c>
      <c r="I48" s="25">
        <v>71354.091207947014</v>
      </c>
      <c r="J48" s="25">
        <v>37064.838206564207</v>
      </c>
      <c r="K48" s="25">
        <v>135004.01665378036</v>
      </c>
      <c r="L48" s="25">
        <v>6401.7196614802315</v>
      </c>
      <c r="M48" s="25">
        <v>142930.6756394362</v>
      </c>
      <c r="N48" s="25">
        <v>49421.21683399305</v>
      </c>
      <c r="O48" s="25">
        <v>36816.005069915802</v>
      </c>
      <c r="P48" s="25">
        <v>12677.442855603384</v>
      </c>
      <c r="Q48" s="25">
        <v>16826.279369657659</v>
      </c>
      <c r="R48" s="25">
        <v>12497.152228309869</v>
      </c>
      <c r="S48" s="25">
        <f t="shared" si="1"/>
        <v>964347.14728224569</v>
      </c>
    </row>
    <row r="49" spans="1:19" x14ac:dyDescent="0.2">
      <c r="A49" s="25">
        <f t="shared" si="0"/>
        <v>12</v>
      </c>
      <c r="B49" s="46" t="s">
        <v>39</v>
      </c>
      <c r="C49" s="25">
        <v>10473.611590654224</v>
      </c>
      <c r="D49" s="25">
        <v>71.262404889567108</v>
      </c>
      <c r="E49" s="25">
        <v>88.570781642042263</v>
      </c>
      <c r="F49" s="25">
        <v>372519.66536042863</v>
      </c>
      <c r="G49" s="25">
        <v>30076.632678340502</v>
      </c>
      <c r="H49" s="25">
        <v>47378.312633473128</v>
      </c>
      <c r="I49" s="25">
        <v>192962.74434040827</v>
      </c>
      <c r="J49" s="25">
        <v>87597.631462608726</v>
      </c>
      <c r="K49" s="25">
        <v>226602.29542065776</v>
      </c>
      <c r="L49" s="25">
        <v>16950.381524061759</v>
      </c>
      <c r="M49" s="25">
        <v>337230.04199535539</v>
      </c>
      <c r="N49" s="25">
        <v>41285.081908120119</v>
      </c>
      <c r="O49" s="25">
        <v>89736.954672721229</v>
      </c>
      <c r="P49" s="25">
        <v>39470.75320033609</v>
      </c>
      <c r="Q49" s="25">
        <v>50853.746372177135</v>
      </c>
      <c r="R49" s="25">
        <v>34460.173895262385</v>
      </c>
      <c r="S49" s="25">
        <f t="shared" si="1"/>
        <v>1577757.860241137</v>
      </c>
    </row>
    <row r="50" spans="1:19" x14ac:dyDescent="0.2">
      <c r="A50" s="25">
        <f t="shared" si="0"/>
        <v>13</v>
      </c>
      <c r="B50" s="46" t="s">
        <v>40</v>
      </c>
      <c r="C50" s="25">
        <v>81091.690415352976</v>
      </c>
      <c r="D50" s="25">
        <v>0</v>
      </c>
      <c r="E50" s="25">
        <v>0</v>
      </c>
      <c r="F50" s="25">
        <v>5428.0974933160542</v>
      </c>
      <c r="G50" s="25">
        <v>937.2475364628034</v>
      </c>
      <c r="H50" s="25">
        <v>1852.5576088608573</v>
      </c>
      <c r="I50" s="25">
        <v>13637.684422659149</v>
      </c>
      <c r="J50" s="25">
        <v>2387.0598424609939</v>
      </c>
      <c r="K50" s="25">
        <v>11630.15141913582</v>
      </c>
      <c r="L50" s="25">
        <v>2902.0169755091047</v>
      </c>
      <c r="M50" s="25">
        <v>10029.835031220793</v>
      </c>
      <c r="N50" s="25">
        <v>1924.975528272967</v>
      </c>
      <c r="O50" s="25">
        <v>2346.0871204477844</v>
      </c>
      <c r="P50" s="25">
        <v>2505.7311945729739</v>
      </c>
      <c r="Q50" s="25">
        <v>1341.5935254519986</v>
      </c>
      <c r="R50" s="25">
        <v>1139.027472481017</v>
      </c>
      <c r="S50" s="25">
        <f t="shared" si="1"/>
        <v>139153.75558620525</v>
      </c>
    </row>
    <row r="51" spans="1:19" x14ac:dyDescent="0.2">
      <c r="A51" s="25">
        <f t="shared" si="0"/>
        <v>14</v>
      </c>
      <c r="B51" s="46" t="s">
        <v>41</v>
      </c>
      <c r="C51" s="25">
        <v>80097.430879682564</v>
      </c>
      <c r="D51" s="25">
        <v>165.02872711268171</v>
      </c>
      <c r="E51" s="25">
        <v>0</v>
      </c>
      <c r="F51" s="25">
        <v>15377.134745285641</v>
      </c>
      <c r="G51" s="25">
        <v>5479.3717788258364</v>
      </c>
      <c r="H51" s="25">
        <v>8435.9186861372709</v>
      </c>
      <c r="I51" s="25">
        <v>23310.60851502396</v>
      </c>
      <c r="J51" s="25">
        <v>9405.5343702190075</v>
      </c>
      <c r="K51" s="25">
        <v>32921.854441322132</v>
      </c>
      <c r="L51" s="25">
        <v>10210.686155498443</v>
      </c>
      <c r="M51" s="25">
        <v>84802.883099072526</v>
      </c>
      <c r="N51" s="25">
        <v>8214.5211014279812</v>
      </c>
      <c r="O51" s="25">
        <v>12701.144694321985</v>
      </c>
      <c r="P51" s="25">
        <v>7872.8914371754181</v>
      </c>
      <c r="Q51" s="25">
        <v>9338.3515394055084</v>
      </c>
      <c r="R51" s="25">
        <v>3472.1966499824553</v>
      </c>
      <c r="S51" s="25">
        <f t="shared" si="1"/>
        <v>311805.55682049342</v>
      </c>
    </row>
    <row r="52" spans="1:19" x14ac:dyDescent="0.2">
      <c r="A52" s="25">
        <f t="shared" si="0"/>
        <v>15</v>
      </c>
      <c r="B52" s="46" t="s">
        <v>42</v>
      </c>
      <c r="C52" s="25">
        <v>43167.783652079845</v>
      </c>
      <c r="D52" s="25">
        <v>0</v>
      </c>
      <c r="E52" s="25">
        <v>0</v>
      </c>
      <c r="F52" s="25">
        <v>7156.2837235002689</v>
      </c>
      <c r="G52" s="25">
        <v>1656.7455032776272</v>
      </c>
      <c r="H52" s="25">
        <v>1921.6691570505147</v>
      </c>
      <c r="I52" s="25">
        <v>7857.9925942211303</v>
      </c>
      <c r="J52" s="25">
        <v>902.18971339932261</v>
      </c>
      <c r="K52" s="25">
        <v>10414.193945066516</v>
      </c>
      <c r="L52" s="25">
        <v>2985.3682747636085</v>
      </c>
      <c r="M52" s="25">
        <v>13361.02897493309</v>
      </c>
      <c r="N52" s="25">
        <v>11745.525070650097</v>
      </c>
      <c r="O52" s="25">
        <v>3412.9463496459098</v>
      </c>
      <c r="P52" s="25">
        <v>3008.0330595899186</v>
      </c>
      <c r="Q52" s="25">
        <v>2585.070613742781</v>
      </c>
      <c r="R52" s="25">
        <v>1189.5488523088043</v>
      </c>
      <c r="S52" s="25">
        <f t="shared" si="1"/>
        <v>111364.3794842294</v>
      </c>
    </row>
    <row r="53" spans="1:19" x14ac:dyDescent="0.2">
      <c r="A53" s="25">
        <f t="shared" si="0"/>
        <v>16</v>
      </c>
      <c r="B53" s="46" t="s">
        <v>43</v>
      </c>
      <c r="C53" s="25">
        <v>111956.50918532237</v>
      </c>
      <c r="D53" s="25">
        <v>0</v>
      </c>
      <c r="E53" s="25">
        <v>0</v>
      </c>
      <c r="F53" s="25">
        <v>8090.6559635616304</v>
      </c>
      <c r="G53" s="25">
        <v>2042.6535184510558</v>
      </c>
      <c r="H53" s="25">
        <v>7798.8966940483142</v>
      </c>
      <c r="I53" s="25">
        <v>43007.059523289776</v>
      </c>
      <c r="J53" s="25">
        <v>1703.0315262380996</v>
      </c>
      <c r="K53" s="25">
        <v>22527.827124402356</v>
      </c>
      <c r="L53" s="25">
        <v>4910.9248545866931</v>
      </c>
      <c r="M53" s="25">
        <v>20066.430532462724</v>
      </c>
      <c r="N53" s="25">
        <v>3053.8205763226897</v>
      </c>
      <c r="O53" s="25">
        <v>4911.6751860515742</v>
      </c>
      <c r="P53" s="25">
        <v>5965.9909729447709</v>
      </c>
      <c r="Q53" s="25">
        <v>2323.6355525841441</v>
      </c>
      <c r="R53" s="25">
        <v>1451.3414568709736</v>
      </c>
      <c r="S53" s="25">
        <f t="shared" si="1"/>
        <v>239810.45266713717</v>
      </c>
    </row>
    <row r="54" spans="1:19" x14ac:dyDescent="0.2">
      <c r="A54" s="25">
        <f t="shared" si="0"/>
        <v>17</v>
      </c>
      <c r="B54" s="46" t="s">
        <v>44</v>
      </c>
      <c r="C54" s="25">
        <v>32592.432616003796</v>
      </c>
      <c r="D54" s="25">
        <v>3.7506528889245847</v>
      </c>
      <c r="E54" s="25">
        <v>0</v>
      </c>
      <c r="F54" s="25">
        <v>10286.498942580558</v>
      </c>
      <c r="G54" s="25">
        <v>2785.4799072475739</v>
      </c>
      <c r="H54" s="25">
        <v>3872.9795531197437</v>
      </c>
      <c r="I54" s="25">
        <v>16562.471585485244</v>
      </c>
      <c r="J54" s="25">
        <v>2226.2050555248143</v>
      </c>
      <c r="K54" s="25">
        <v>16728.07814863939</v>
      </c>
      <c r="L54" s="25">
        <v>4910.2136849909093</v>
      </c>
      <c r="M54" s="25">
        <v>23929.636836069854</v>
      </c>
      <c r="N54" s="25">
        <v>13327.17796024175</v>
      </c>
      <c r="O54" s="25">
        <v>4894.8791201120612</v>
      </c>
      <c r="P54" s="25">
        <v>8499.5598673439999</v>
      </c>
      <c r="Q54" s="25">
        <v>2381.4111184117974</v>
      </c>
      <c r="R54" s="25">
        <v>1359.4844026386334</v>
      </c>
      <c r="S54" s="25">
        <f t="shared" si="1"/>
        <v>144360.25945129906</v>
      </c>
    </row>
    <row r="55" spans="1:19" x14ac:dyDescent="0.2">
      <c r="A55" s="25">
        <f t="shared" si="0"/>
        <v>18</v>
      </c>
      <c r="B55" s="46" t="s">
        <v>45</v>
      </c>
      <c r="C55" s="25">
        <v>23425.955753153718</v>
      </c>
      <c r="D55" s="25">
        <v>0</v>
      </c>
      <c r="E55" s="25">
        <v>0</v>
      </c>
      <c r="F55" s="25">
        <v>1014.686529692764</v>
      </c>
      <c r="G55" s="25">
        <v>277.57967486104889</v>
      </c>
      <c r="H55" s="25">
        <v>705.8113293490477</v>
      </c>
      <c r="I55" s="25">
        <v>805.63664969008335</v>
      </c>
      <c r="J55" s="25">
        <v>210.14735424737984</v>
      </c>
      <c r="K55" s="25">
        <v>1311.640842300676</v>
      </c>
      <c r="L55" s="25">
        <v>195.64208243010444</v>
      </c>
      <c r="M55" s="25">
        <v>4479.3711282943059</v>
      </c>
      <c r="N55" s="25">
        <v>1307.8225084613966</v>
      </c>
      <c r="O55" s="25">
        <v>1389.9512662414022</v>
      </c>
      <c r="P55" s="25">
        <v>729.03463811174015</v>
      </c>
      <c r="Q55" s="25">
        <v>713.82316207361589</v>
      </c>
      <c r="R55" s="25">
        <v>257.19975185055222</v>
      </c>
      <c r="S55" s="25">
        <f t="shared" si="1"/>
        <v>36824.302670757839</v>
      </c>
    </row>
    <row r="56" spans="1:19" x14ac:dyDescent="0.2">
      <c r="A56" s="25">
        <f t="shared" si="0"/>
        <v>19</v>
      </c>
      <c r="B56" s="65" t="s">
        <v>329</v>
      </c>
      <c r="C56" s="25">
        <v>34238.487772750734</v>
      </c>
      <c r="D56" s="25">
        <v>3.7506528889245847</v>
      </c>
      <c r="E56" s="25">
        <v>0</v>
      </c>
      <c r="F56" s="25">
        <v>9334.631325764909</v>
      </c>
      <c r="G56" s="25">
        <v>1905.1016526436247</v>
      </c>
      <c r="H56" s="25">
        <v>5576.721300506123</v>
      </c>
      <c r="I56" s="25">
        <v>21407.117024272367</v>
      </c>
      <c r="J56" s="25">
        <v>3003.1887625492554</v>
      </c>
      <c r="K56" s="25">
        <v>18435.182947257552</v>
      </c>
      <c r="L56" s="25">
        <v>4084.432933383639</v>
      </c>
      <c r="M56" s="25">
        <v>23037.292489898409</v>
      </c>
      <c r="N56" s="25">
        <v>2609.2478333872127</v>
      </c>
      <c r="O56" s="25">
        <v>5854.5777677217384</v>
      </c>
      <c r="P56" s="25">
        <v>9214.9361566708776</v>
      </c>
      <c r="Q56" s="25">
        <v>4650.0904526901331</v>
      </c>
      <c r="R56" s="25">
        <v>2783.2687432399048</v>
      </c>
      <c r="S56" s="25">
        <f t="shared" si="1"/>
        <v>146138.02781562539</v>
      </c>
    </row>
    <row r="57" spans="1:19" x14ac:dyDescent="0.2">
      <c r="A57" s="25">
        <f t="shared" si="0"/>
        <v>20</v>
      </c>
      <c r="B57" s="65" t="s">
        <v>330</v>
      </c>
      <c r="C57" s="25">
        <v>80878.984090111553</v>
      </c>
      <c r="D57" s="25">
        <v>0</v>
      </c>
      <c r="E57" s="25">
        <v>0</v>
      </c>
      <c r="F57" s="25">
        <v>2728.3569600057685</v>
      </c>
      <c r="G57" s="25">
        <v>1341.1566790967383</v>
      </c>
      <c r="H57" s="25">
        <v>3172.5699300361011</v>
      </c>
      <c r="I57" s="25">
        <v>11468.225971934189</v>
      </c>
      <c r="J57" s="25">
        <v>1291.8165364050674</v>
      </c>
      <c r="K57" s="25">
        <v>19396.06496440947</v>
      </c>
      <c r="L57" s="25">
        <v>2706.8985530540022</v>
      </c>
      <c r="M57" s="25">
        <v>15349.141716279079</v>
      </c>
      <c r="N57" s="25">
        <v>3774.1821255668133</v>
      </c>
      <c r="O57" s="25">
        <v>3487.6994551114612</v>
      </c>
      <c r="P57" s="25">
        <v>4187.2154469829284</v>
      </c>
      <c r="Q57" s="25">
        <v>2729.6397019569436</v>
      </c>
      <c r="R57" s="25">
        <v>1575.3484800846325</v>
      </c>
      <c r="S57" s="25">
        <f t="shared" si="1"/>
        <v>154087.30061103476</v>
      </c>
    </row>
    <row r="58" spans="1:19" x14ac:dyDescent="0.2">
      <c r="A58" s="25">
        <f t="shared" si="0"/>
        <v>21</v>
      </c>
      <c r="B58" s="46" t="s">
        <v>48</v>
      </c>
      <c r="C58" s="25">
        <v>22046.649006572352</v>
      </c>
      <c r="D58" s="25">
        <v>3.7506528889245847</v>
      </c>
      <c r="E58" s="25">
        <v>0</v>
      </c>
      <c r="F58" s="25">
        <v>87580.258383667649</v>
      </c>
      <c r="G58" s="25">
        <v>3166.9053079785131</v>
      </c>
      <c r="H58" s="25">
        <v>2371.5831315525561</v>
      </c>
      <c r="I58" s="25">
        <v>9685.7636699699906</v>
      </c>
      <c r="J58" s="25">
        <v>1378.8547837328822</v>
      </c>
      <c r="K58" s="25">
        <v>7180.3310774636457</v>
      </c>
      <c r="L58" s="25">
        <v>4093.8791138133138</v>
      </c>
      <c r="M58" s="25">
        <v>14777.199747992079</v>
      </c>
      <c r="N58" s="25">
        <v>1993.8230908953531</v>
      </c>
      <c r="O58" s="25">
        <v>5664.9852914052972</v>
      </c>
      <c r="P58" s="25">
        <v>4176.1329827392556</v>
      </c>
      <c r="Q58" s="25">
        <v>2195.9118707166185</v>
      </c>
      <c r="R58" s="25">
        <v>1524.8271002568454</v>
      </c>
      <c r="S58" s="25">
        <f t="shared" si="1"/>
        <v>167840.85521164522</v>
      </c>
    </row>
    <row r="59" spans="1:19" x14ac:dyDescent="0.2">
      <c r="A59" s="25">
        <f t="shared" si="0"/>
        <v>22</v>
      </c>
      <c r="B59" s="46" t="s">
        <v>49</v>
      </c>
      <c r="C59" s="25">
        <v>23285.699877630366</v>
      </c>
      <c r="D59" s="25">
        <v>6270.2809384169241</v>
      </c>
      <c r="E59" s="25">
        <v>0</v>
      </c>
      <c r="F59" s="25">
        <v>3201.4500803196092</v>
      </c>
      <c r="G59" s="25">
        <v>229.76337787792826</v>
      </c>
      <c r="H59" s="25">
        <v>1757.4768807575817</v>
      </c>
      <c r="I59" s="25">
        <v>2534.5995890286226</v>
      </c>
      <c r="J59" s="25">
        <v>210.14735424737984</v>
      </c>
      <c r="K59" s="25">
        <v>1511.3284634558681</v>
      </c>
      <c r="L59" s="25">
        <v>303.44014209884585</v>
      </c>
      <c r="M59" s="25">
        <v>4123.2450996329117</v>
      </c>
      <c r="N59" s="25">
        <v>1440.5334068464676</v>
      </c>
      <c r="O59" s="25">
        <v>1263.4353581844859</v>
      </c>
      <c r="P59" s="25">
        <v>1482.0754968119418</v>
      </c>
      <c r="Q59" s="25">
        <v>1394.657694648748</v>
      </c>
      <c r="R59" s="25">
        <v>128.59987592527611</v>
      </c>
      <c r="S59" s="25">
        <f t="shared" si="1"/>
        <v>49136.733635882956</v>
      </c>
    </row>
    <row r="60" spans="1:19" x14ac:dyDescent="0.2">
      <c r="A60" s="25">
        <f t="shared" si="0"/>
        <v>23</v>
      </c>
      <c r="B60" s="46" t="s">
        <v>50</v>
      </c>
      <c r="C60" s="25">
        <v>19944.828854695246</v>
      </c>
      <c r="D60" s="25">
        <v>0</v>
      </c>
      <c r="E60" s="25">
        <v>0</v>
      </c>
      <c r="F60" s="25">
        <v>5619.8667045518678</v>
      </c>
      <c r="G60" s="25">
        <v>843.43714015043645</v>
      </c>
      <c r="H60" s="25">
        <v>1208.213974340114</v>
      </c>
      <c r="I60" s="25">
        <v>7760.7440927607749</v>
      </c>
      <c r="J60" s="25">
        <v>1113.6955458142663</v>
      </c>
      <c r="K60" s="25">
        <v>9913.4757365479072</v>
      </c>
      <c r="L60" s="25">
        <v>2099.1392121650147</v>
      </c>
      <c r="M60" s="25">
        <v>14588.516071247268</v>
      </c>
      <c r="N60" s="25">
        <v>2542.7812212707699</v>
      </c>
      <c r="O60" s="25">
        <v>4019.9197845074941</v>
      </c>
      <c r="P60" s="25">
        <v>4996.118102677764</v>
      </c>
      <c r="Q60" s="25">
        <v>2409.2261678234136</v>
      </c>
      <c r="R60" s="25">
        <v>1226.2916740017404</v>
      </c>
      <c r="S60" s="25">
        <f t="shared" si="1"/>
        <v>78286.254282554073</v>
      </c>
    </row>
    <row r="61" spans="1:19" x14ac:dyDescent="0.2">
      <c r="A61" s="25">
        <f t="shared" si="0"/>
        <v>24</v>
      </c>
      <c r="B61" s="46" t="s">
        <v>51</v>
      </c>
      <c r="C61" s="25">
        <v>120762.40782063863</v>
      </c>
      <c r="D61" s="25">
        <v>7.5013057778491694</v>
      </c>
      <c r="E61" s="25">
        <v>0</v>
      </c>
      <c r="F61" s="25">
        <v>6794.4263543762218</v>
      </c>
      <c r="G61" s="25">
        <v>1134.3784241747783</v>
      </c>
      <c r="H61" s="25">
        <v>6977.9684256958981</v>
      </c>
      <c r="I61" s="25">
        <v>21408.50132583061</v>
      </c>
      <c r="J61" s="25">
        <v>1151.2388525866047</v>
      </c>
      <c r="K61" s="25">
        <v>23863.164143350103</v>
      </c>
      <c r="L61" s="25">
        <v>2605.3658542433905</v>
      </c>
      <c r="M61" s="25">
        <v>14568.820002840175</v>
      </c>
      <c r="N61" s="25">
        <v>1964.5324612302268</v>
      </c>
      <c r="O61" s="25">
        <v>4115.7769661519578</v>
      </c>
      <c r="P61" s="25">
        <v>5472.47124817649</v>
      </c>
      <c r="Q61" s="25">
        <v>2876.8341576372172</v>
      </c>
      <c r="R61" s="25">
        <v>1768.2482939725467</v>
      </c>
      <c r="S61" s="25">
        <f t="shared" si="1"/>
        <v>215471.63563668268</v>
      </c>
    </row>
    <row r="62" spans="1:19" x14ac:dyDescent="0.2">
      <c r="A62" s="25">
        <f t="shared" si="0"/>
        <v>25</v>
      </c>
      <c r="B62" s="65" t="s">
        <v>331</v>
      </c>
      <c r="C62" s="25">
        <v>94066.185103980606</v>
      </c>
      <c r="D62" s="25">
        <v>178438.57942173406</v>
      </c>
      <c r="E62" s="25">
        <v>2712.624383084014</v>
      </c>
      <c r="F62" s="25">
        <v>1314276.6103180861</v>
      </c>
      <c r="G62" s="25">
        <v>106868.98210592229</v>
      </c>
      <c r="H62" s="25">
        <v>157613.53819625871</v>
      </c>
      <c r="I62" s="25">
        <v>673506.10005112144</v>
      </c>
      <c r="J62" s="25">
        <v>321232.02708169271</v>
      </c>
      <c r="K62" s="25">
        <v>593804.42534695531</v>
      </c>
      <c r="L62" s="25">
        <v>162212.32179783733</v>
      </c>
      <c r="M62" s="25">
        <v>1085672.2912135923</v>
      </c>
      <c r="N62" s="25">
        <v>240451.18301508133</v>
      </c>
      <c r="O62" s="25">
        <v>220790.74231270689</v>
      </c>
      <c r="P62" s="25">
        <v>144187.97506356853</v>
      </c>
      <c r="Q62" s="25">
        <v>344013.1561537183</v>
      </c>
      <c r="R62" s="25">
        <v>45395.756201622469</v>
      </c>
      <c r="S62" s="25">
        <f t="shared" si="1"/>
        <v>5685242.4977669623</v>
      </c>
    </row>
    <row r="63" spans="1:19" x14ac:dyDescent="0.2">
      <c r="A63" s="25">
        <f t="shared" si="0"/>
        <v>26</v>
      </c>
      <c r="B63" s="46" t="s">
        <v>53</v>
      </c>
      <c r="C63" s="25">
        <v>18248.897906665683</v>
      </c>
      <c r="D63" s="25">
        <v>7.5013057778491694</v>
      </c>
      <c r="E63" s="25">
        <v>0</v>
      </c>
      <c r="F63" s="25">
        <v>192950.84135647182</v>
      </c>
      <c r="G63" s="25">
        <v>18238.000152404176</v>
      </c>
      <c r="H63" s="25">
        <v>21673.595919729749</v>
      </c>
      <c r="I63" s="25">
        <v>40317.743316196014</v>
      </c>
      <c r="J63" s="25">
        <v>8513.9285995152968</v>
      </c>
      <c r="K63" s="25">
        <v>71652.612383315805</v>
      </c>
      <c r="L63" s="25">
        <v>8442.0221322996385</v>
      </c>
      <c r="M63" s="25">
        <v>75080.594609816588</v>
      </c>
      <c r="N63" s="25">
        <v>6325.4119835523888</v>
      </c>
      <c r="O63" s="25">
        <v>19454.479552817418</v>
      </c>
      <c r="P63" s="25">
        <v>33974.284990222572</v>
      </c>
      <c r="Q63" s="25">
        <v>9344.0874805563344</v>
      </c>
      <c r="R63" s="25">
        <v>6305.9867730501473</v>
      </c>
      <c r="S63" s="25">
        <f t="shared" si="1"/>
        <v>530529.98846239154</v>
      </c>
    </row>
    <row r="64" spans="1:19" x14ac:dyDescent="0.2">
      <c r="A64" s="25">
        <f t="shared" si="0"/>
        <v>27</v>
      </c>
      <c r="B64" s="46" t="s">
        <v>54</v>
      </c>
      <c r="C64" s="25">
        <v>5.4997892835842972</v>
      </c>
      <c r="D64" s="25">
        <v>63.76109911171794</v>
      </c>
      <c r="E64" s="25">
        <v>941.81622564690122</v>
      </c>
      <c r="F64" s="25">
        <v>3745314.1459326609</v>
      </c>
      <c r="G64" s="25">
        <v>97943.692395227365</v>
      </c>
      <c r="H64" s="25">
        <v>57938.524426439857</v>
      </c>
      <c r="I64" s="25">
        <v>389297.55414460157</v>
      </c>
      <c r="J64" s="25">
        <v>37190.778679634197</v>
      </c>
      <c r="K64" s="25">
        <v>331434.56742940482</v>
      </c>
      <c r="L64" s="25">
        <v>62956.130574155373</v>
      </c>
      <c r="M64" s="25">
        <v>467474.82243456499</v>
      </c>
      <c r="N64" s="25">
        <v>96336.335060580968</v>
      </c>
      <c r="O64" s="25">
        <v>110484.84288990733</v>
      </c>
      <c r="P64" s="25">
        <v>108781.83311171331</v>
      </c>
      <c r="Q64" s="25">
        <v>94079.034758089518</v>
      </c>
      <c r="R64" s="25">
        <v>33142.025167028303</v>
      </c>
      <c r="S64" s="25">
        <f t="shared" si="1"/>
        <v>5633385.3641180517</v>
      </c>
    </row>
    <row r="65" spans="1:19" x14ac:dyDescent="0.2">
      <c r="A65" s="25">
        <f t="shared" si="0"/>
        <v>28</v>
      </c>
      <c r="B65" s="46" t="s">
        <v>55</v>
      </c>
      <c r="C65" s="25">
        <v>99671.564258931292</v>
      </c>
      <c r="D65" s="25">
        <v>0</v>
      </c>
      <c r="E65" s="25">
        <v>0</v>
      </c>
      <c r="F65" s="25">
        <v>11563.79921929086</v>
      </c>
      <c r="G65" s="25">
        <v>1705.244575584828</v>
      </c>
      <c r="H65" s="25">
        <v>11525.072778857391</v>
      </c>
      <c r="I65" s="25">
        <v>23924.897698486679</v>
      </c>
      <c r="J65" s="25">
        <v>3010.3259064110898</v>
      </c>
      <c r="K65" s="25">
        <v>20340.791871897542</v>
      </c>
      <c r="L65" s="25">
        <v>4466.4427608676042</v>
      </c>
      <c r="M65" s="25">
        <v>24153.634986067573</v>
      </c>
      <c r="N65" s="25">
        <v>3317.1275639803266</v>
      </c>
      <c r="O65" s="25">
        <v>6722.7623956716952</v>
      </c>
      <c r="P65" s="25">
        <v>4456.0426730099744</v>
      </c>
      <c r="Q65" s="25">
        <v>3261.2221288022934</v>
      </c>
      <c r="R65" s="25">
        <v>1579.9413327962495</v>
      </c>
      <c r="S65" s="25">
        <f t="shared" si="1"/>
        <v>219698.87015065536</v>
      </c>
    </row>
    <row r="66" spans="1:19" s="28" customFormat="1" ht="5.0999999999999996" customHeight="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 x14ac:dyDescent="0.2">
      <c r="A67" s="25">
        <v>1</v>
      </c>
      <c r="B67" s="46" t="s">
        <v>56</v>
      </c>
      <c r="C67" s="25">
        <v>316292.48763547017</v>
      </c>
      <c r="D67" s="25">
        <v>0</v>
      </c>
      <c r="E67" s="25">
        <v>0</v>
      </c>
      <c r="F67" s="25">
        <v>20661.836255531482</v>
      </c>
      <c r="G67" s="25">
        <v>6698.4191724730626</v>
      </c>
      <c r="H67" s="25">
        <v>8594.8722892137921</v>
      </c>
      <c r="I67" s="25">
        <v>54594.714193919564</v>
      </c>
      <c r="J67" s="25">
        <v>5221.4372098791791</v>
      </c>
      <c r="K67" s="25">
        <v>48266.967396337546</v>
      </c>
      <c r="L67" s="25">
        <v>8906.5252306490129</v>
      </c>
      <c r="M67" s="25">
        <v>38343.10012118407</v>
      </c>
      <c r="N67" s="25">
        <v>6177.3174396020004</v>
      </c>
      <c r="O67" s="25">
        <v>9576.6902484782768</v>
      </c>
      <c r="P67" s="25">
        <v>13508.813849765336</v>
      </c>
      <c r="Q67" s="25">
        <v>11365.280188019216</v>
      </c>
      <c r="R67" s="25">
        <v>3968.2247428370915</v>
      </c>
      <c r="S67" s="25">
        <f t="shared" si="1"/>
        <v>552176.68597335985</v>
      </c>
    </row>
    <row r="68" spans="1:19" x14ac:dyDescent="0.2">
      <c r="A68" s="25">
        <f t="shared" si="0"/>
        <v>2</v>
      </c>
      <c r="B68" s="46" t="s">
        <v>57</v>
      </c>
      <c r="C68" s="25">
        <v>132970.30462897973</v>
      </c>
      <c r="D68" s="25">
        <v>18.753264444622921</v>
      </c>
      <c r="E68" s="25">
        <v>0</v>
      </c>
      <c r="F68" s="25">
        <v>3927.5288737693595</v>
      </c>
      <c r="G68" s="25">
        <v>1047.0913631743376</v>
      </c>
      <c r="H68" s="25">
        <v>9587.143528987508</v>
      </c>
      <c r="I68" s="25">
        <v>13685.806731000084</v>
      </c>
      <c r="J68" s="25">
        <v>5122.6330707555244</v>
      </c>
      <c r="K68" s="25">
        <v>13244.050993129465</v>
      </c>
      <c r="L68" s="25">
        <v>4139.4341985443561</v>
      </c>
      <c r="M68" s="25">
        <v>15993.239174665416</v>
      </c>
      <c r="N68" s="25">
        <v>2883.996693577812</v>
      </c>
      <c r="O68" s="25">
        <v>4010.2882395331403</v>
      </c>
      <c r="P68" s="25">
        <v>5048.2437318146349</v>
      </c>
      <c r="Q68" s="25">
        <v>3383.5771356111395</v>
      </c>
      <c r="R68" s="25">
        <v>1437.5628987361226</v>
      </c>
      <c r="S68" s="25">
        <f t="shared" si="1"/>
        <v>216499.65452672329</v>
      </c>
    </row>
    <row r="69" spans="1:19" x14ac:dyDescent="0.2">
      <c r="A69" s="25">
        <f t="shared" si="0"/>
        <v>3</v>
      </c>
      <c r="B69" s="46" t="s">
        <v>58</v>
      </c>
      <c r="C69" s="25">
        <v>34884.811764056176</v>
      </c>
      <c r="D69" s="25">
        <v>0</v>
      </c>
      <c r="E69" s="25">
        <v>0</v>
      </c>
      <c r="F69" s="25">
        <v>4400.4637000564335</v>
      </c>
      <c r="G69" s="25">
        <v>952.84095522678183</v>
      </c>
      <c r="H69" s="25">
        <v>2887.9900015847156</v>
      </c>
      <c r="I69" s="25">
        <v>10531.221420387232</v>
      </c>
      <c r="J69" s="25">
        <v>600.42849822263702</v>
      </c>
      <c r="K69" s="25">
        <v>9479.0189871273069</v>
      </c>
      <c r="L69" s="25">
        <v>3314.2761317157492</v>
      </c>
      <c r="M69" s="25">
        <v>12127.243986510986</v>
      </c>
      <c r="N69" s="25">
        <v>1954.3579309480378</v>
      </c>
      <c r="O69" s="25">
        <v>3767.9988968807993</v>
      </c>
      <c r="P69" s="25">
        <v>5186.9302642660814</v>
      </c>
      <c r="Q69" s="25">
        <v>1822.3613604450095</v>
      </c>
      <c r="R69" s="25">
        <v>1345.7058445037821</v>
      </c>
      <c r="S69" s="25">
        <f t="shared" si="1"/>
        <v>93255.649741931746</v>
      </c>
    </row>
    <row r="70" spans="1:19" x14ac:dyDescent="0.2">
      <c r="A70" s="25">
        <f t="shared" si="0"/>
        <v>4</v>
      </c>
      <c r="B70" s="46" t="s">
        <v>59</v>
      </c>
      <c r="C70" s="25">
        <v>0</v>
      </c>
      <c r="D70" s="25">
        <v>33.755876000321265</v>
      </c>
      <c r="E70" s="25">
        <v>0</v>
      </c>
      <c r="F70" s="25">
        <v>340869.15511261433</v>
      </c>
      <c r="G70" s="25">
        <v>25211.932401963993</v>
      </c>
      <c r="H70" s="25">
        <v>30993.039698347187</v>
      </c>
      <c r="I70" s="25">
        <v>85919.075663215641</v>
      </c>
      <c r="J70" s="25">
        <v>16171.676639370336</v>
      </c>
      <c r="K70" s="25">
        <v>89214.038618383245</v>
      </c>
      <c r="L70" s="25">
        <v>28366.623015096731</v>
      </c>
      <c r="M70" s="25">
        <v>210707.89753334178</v>
      </c>
      <c r="N70" s="25">
        <v>19266.063131736337</v>
      </c>
      <c r="O70" s="25">
        <v>56220.701408397443</v>
      </c>
      <c r="P70" s="25">
        <v>25692.571859978085</v>
      </c>
      <c r="Q70" s="25">
        <v>40750.144680780715</v>
      </c>
      <c r="R70" s="25">
        <v>16194.398661161556</v>
      </c>
      <c r="S70" s="25">
        <f t="shared" si="1"/>
        <v>985611.07430038776</v>
      </c>
    </row>
    <row r="71" spans="1:19" x14ac:dyDescent="0.2">
      <c r="A71" s="25">
        <f t="shared" si="0"/>
        <v>5</v>
      </c>
      <c r="B71" s="46" t="s">
        <v>60</v>
      </c>
      <c r="C71" s="25">
        <v>25.139270163005111</v>
      </c>
      <c r="D71" s="25">
        <v>18.753264444622921</v>
      </c>
      <c r="E71" s="25">
        <v>0</v>
      </c>
      <c r="F71" s="25">
        <v>104442.59336338134</v>
      </c>
      <c r="G71" s="25">
        <v>16621.283005206584</v>
      </c>
      <c r="H71" s="25">
        <v>43331.760460204692</v>
      </c>
      <c r="I71" s="25">
        <v>162181.54979938612</v>
      </c>
      <c r="J71" s="25">
        <v>20162.504873916558</v>
      </c>
      <c r="K71" s="25">
        <v>77841.451950372313</v>
      </c>
      <c r="L71" s="25">
        <v>33594.378611895736</v>
      </c>
      <c r="M71" s="25">
        <v>193190.35166425619</v>
      </c>
      <c r="N71" s="25">
        <v>18855.469741509758</v>
      </c>
      <c r="O71" s="25">
        <v>45225.6244148529</v>
      </c>
      <c r="P71" s="25">
        <v>12043.518213991967</v>
      </c>
      <c r="Q71" s="25">
        <v>36534.728010856372</v>
      </c>
      <c r="R71" s="25">
        <v>12634.937809658381</v>
      </c>
      <c r="S71" s="25">
        <f t="shared" si="1"/>
        <v>776704.0444540967</v>
      </c>
    </row>
    <row r="72" spans="1:19" x14ac:dyDescent="0.2">
      <c r="A72" s="25">
        <f t="shared" si="0"/>
        <v>6</v>
      </c>
      <c r="B72" s="46" t="s">
        <v>61</v>
      </c>
      <c r="C72" s="25">
        <v>186.36959818690019</v>
      </c>
      <c r="D72" s="25">
        <v>18.753264444622921</v>
      </c>
      <c r="E72" s="25">
        <v>0</v>
      </c>
      <c r="F72" s="25">
        <v>53402.310365963902</v>
      </c>
      <c r="G72" s="25">
        <v>14363.027605790638</v>
      </c>
      <c r="H72" s="25">
        <v>23962.861025104026</v>
      </c>
      <c r="I72" s="25">
        <v>124238.19960810497</v>
      </c>
      <c r="J72" s="25">
        <v>9232.9016646295313</v>
      </c>
      <c r="K72" s="25">
        <v>119637.77692957575</v>
      </c>
      <c r="L72" s="25">
        <v>12328.377197168003</v>
      </c>
      <c r="M72" s="25">
        <v>211999.42828971497</v>
      </c>
      <c r="N72" s="25">
        <v>21076.199977267563</v>
      </c>
      <c r="O72" s="25">
        <v>71057.686700862323</v>
      </c>
      <c r="P72" s="25">
        <v>28601.881916174454</v>
      </c>
      <c r="Q72" s="25">
        <v>25000.105340964034</v>
      </c>
      <c r="R72" s="25">
        <v>23125.013402991615</v>
      </c>
      <c r="S72" s="25">
        <f t="shared" si="1"/>
        <v>738230.89288694318</v>
      </c>
    </row>
    <row r="73" spans="1:19" x14ac:dyDescent="0.2">
      <c r="A73" s="25">
        <f t="shared" si="0"/>
        <v>7</v>
      </c>
      <c r="B73" s="46" t="s">
        <v>62</v>
      </c>
      <c r="C73" s="25">
        <v>158521.11590013924</v>
      </c>
      <c r="D73" s="25">
        <v>0</v>
      </c>
      <c r="E73" s="25">
        <v>0</v>
      </c>
      <c r="F73" s="25">
        <v>328379.27108954615</v>
      </c>
      <c r="G73" s="25">
        <v>11878.842982661077</v>
      </c>
      <c r="H73" s="25">
        <v>45276.919689718656</v>
      </c>
      <c r="I73" s="25">
        <v>124910.4432343885</v>
      </c>
      <c r="J73" s="25">
        <v>18786.061752715566</v>
      </c>
      <c r="K73" s="25">
        <v>104516.00356281313</v>
      </c>
      <c r="L73" s="25">
        <v>38392.854157124348</v>
      </c>
      <c r="M73" s="25">
        <v>120090.48418698431</v>
      </c>
      <c r="N73" s="25">
        <v>55070.320176003821</v>
      </c>
      <c r="O73" s="25">
        <v>33143.648528394522</v>
      </c>
      <c r="P73" s="25">
        <v>31679.979818448835</v>
      </c>
      <c r="Q73" s="25">
        <v>19646.561626993924</v>
      </c>
      <c r="R73" s="25">
        <v>8593.2274234354154</v>
      </c>
      <c r="S73" s="25">
        <f t="shared" si="1"/>
        <v>1098885.7341293672</v>
      </c>
    </row>
    <row r="74" spans="1:19" x14ac:dyDescent="0.2">
      <c r="A74" s="25">
        <f t="shared" si="0"/>
        <v>8</v>
      </c>
      <c r="B74" s="46" t="s">
        <v>63</v>
      </c>
      <c r="C74" s="25">
        <v>166.45338022343324</v>
      </c>
      <c r="D74" s="25">
        <v>940.94473557081812</v>
      </c>
      <c r="E74" s="25">
        <v>0</v>
      </c>
      <c r="F74" s="25">
        <v>25729.67120947178</v>
      </c>
      <c r="G74" s="25">
        <v>8046.0946206043045</v>
      </c>
      <c r="H74" s="25">
        <v>37579.985053809454</v>
      </c>
      <c r="I74" s="25">
        <v>41014.136026181084</v>
      </c>
      <c r="J74" s="25">
        <v>39477.96676862106</v>
      </c>
      <c r="K74" s="25">
        <v>72617.199279711363</v>
      </c>
      <c r="L74" s="25">
        <v>10947.50031229452</v>
      </c>
      <c r="M74" s="25">
        <v>303591.53861463984</v>
      </c>
      <c r="N74" s="25">
        <v>15226.399549371341</v>
      </c>
      <c r="O74" s="25">
        <v>18601.915031143893</v>
      </c>
      <c r="P74" s="25">
        <v>24825.810280955957</v>
      </c>
      <c r="Q74" s="25">
        <v>22918.833178263809</v>
      </c>
      <c r="R74" s="25">
        <v>3472.1966499824553</v>
      </c>
      <c r="S74" s="25">
        <f t="shared" si="1"/>
        <v>625156.64469084516</v>
      </c>
    </row>
    <row r="75" spans="1:19" x14ac:dyDescent="0.2">
      <c r="A75" s="25">
        <f t="shared" si="0"/>
        <v>9</v>
      </c>
      <c r="B75" s="46" t="s">
        <v>64</v>
      </c>
      <c r="C75" s="25">
        <v>13864.423200333435</v>
      </c>
      <c r="D75" s="25">
        <v>165.02872711268171</v>
      </c>
      <c r="E75" s="25">
        <v>1703.7713985535986</v>
      </c>
      <c r="F75" s="25">
        <v>2380016.402894211</v>
      </c>
      <c r="G75" s="25">
        <v>176318.08172045328</v>
      </c>
      <c r="H75" s="25">
        <v>250728.10680000382</v>
      </c>
      <c r="I75" s="25">
        <v>848387.69063160266</v>
      </c>
      <c r="J75" s="25">
        <v>118053.76030185557</v>
      </c>
      <c r="K75" s="25">
        <v>930086.24423197424</v>
      </c>
      <c r="L75" s="25">
        <v>119319.3969836209</v>
      </c>
      <c r="M75" s="25">
        <v>1269961.1132097512</v>
      </c>
      <c r="N75" s="25">
        <v>173820.79234976601</v>
      </c>
      <c r="O75" s="25">
        <v>303891.11903064931</v>
      </c>
      <c r="P75" s="25">
        <v>208555.73998915506</v>
      </c>
      <c r="Q75" s="25">
        <v>177186.853618989</v>
      </c>
      <c r="R75" s="25">
        <v>96197.30004481817</v>
      </c>
      <c r="S75" s="25">
        <f t="shared" si="1"/>
        <v>7068255.8251328496</v>
      </c>
    </row>
    <row r="76" spans="1:19" x14ac:dyDescent="0.2">
      <c r="A76" s="25">
        <f t="shared" si="0"/>
        <v>10</v>
      </c>
      <c r="B76" s="46" t="s">
        <v>65</v>
      </c>
      <c r="C76" s="25">
        <v>17009.524483685604</v>
      </c>
      <c r="D76" s="25">
        <v>93.766322223114599</v>
      </c>
      <c r="E76" s="25">
        <v>273.78809097902899</v>
      </c>
      <c r="F76" s="25">
        <v>1308605.8042792715</v>
      </c>
      <c r="G76" s="25">
        <v>83843.457319176523</v>
      </c>
      <c r="H76" s="25">
        <v>74050.680266675306</v>
      </c>
      <c r="I76" s="25">
        <v>275338.63258485502</v>
      </c>
      <c r="J76" s="25">
        <v>44156.399037742216</v>
      </c>
      <c r="K76" s="25">
        <v>389885.77710802411</v>
      </c>
      <c r="L76" s="25">
        <v>107982.18204304353</v>
      </c>
      <c r="M76" s="25">
        <v>526811.26056625159</v>
      </c>
      <c r="N76" s="25">
        <v>63839.403074621303</v>
      </c>
      <c r="O76" s="25">
        <v>109206.40195372647</v>
      </c>
      <c r="P76" s="25">
        <v>90788.432666158435</v>
      </c>
      <c r="Q76" s="25">
        <v>98759.96014571398</v>
      </c>
      <c r="R76" s="25">
        <v>29238.100362153851</v>
      </c>
      <c r="S76" s="25">
        <f t="shared" si="1"/>
        <v>3219883.5703043011</v>
      </c>
    </row>
    <row r="77" spans="1:19" x14ac:dyDescent="0.2">
      <c r="A77" s="25">
        <f t="shared" ref="A77:A142" si="2">+A76+1</f>
        <v>11</v>
      </c>
      <c r="B77" s="46" t="s">
        <v>66</v>
      </c>
      <c r="C77" s="25">
        <v>78974.705769639579</v>
      </c>
      <c r="D77" s="25">
        <v>93.766322223114599</v>
      </c>
      <c r="E77" s="25">
        <v>163.14147506586571</v>
      </c>
      <c r="F77" s="25">
        <v>901163.13351653144</v>
      </c>
      <c r="G77" s="25">
        <v>172059.57069290453</v>
      </c>
      <c r="H77" s="25">
        <v>150016.58015450707</v>
      </c>
      <c r="I77" s="25">
        <v>696017.53753334831</v>
      </c>
      <c r="J77" s="25">
        <v>64350.243868209312</v>
      </c>
      <c r="K77" s="25">
        <v>763349.13511900278</v>
      </c>
      <c r="L77" s="25">
        <v>181654.98872146654</v>
      </c>
      <c r="M77" s="25">
        <v>877605.28636837425</v>
      </c>
      <c r="N77" s="25">
        <v>1684551.1443944692</v>
      </c>
      <c r="O77" s="25">
        <v>337046.76748693059</v>
      </c>
      <c r="P77" s="25">
        <v>327003.38832410827</v>
      </c>
      <c r="Q77" s="25">
        <v>877656.04660170805</v>
      </c>
      <c r="R77" s="25">
        <v>54526.347392317082</v>
      </c>
      <c r="S77" s="25">
        <f t="shared" ref="S77:S142" si="3">SUM(C77:R77)</f>
        <v>7166231.7837408064</v>
      </c>
    </row>
    <row r="78" spans="1:19" x14ac:dyDescent="0.2">
      <c r="A78" s="25">
        <f t="shared" si="2"/>
        <v>12</v>
      </c>
      <c r="B78" s="46" t="s">
        <v>67</v>
      </c>
      <c r="C78" s="25">
        <v>55357.146865927512</v>
      </c>
      <c r="D78" s="25">
        <v>3.7506528889245847</v>
      </c>
      <c r="E78" s="25">
        <v>0</v>
      </c>
      <c r="F78" s="25">
        <v>3534.5129953541782</v>
      </c>
      <c r="G78" s="25">
        <v>1122.1744558880371</v>
      </c>
      <c r="H78" s="25">
        <v>3212.541262555771</v>
      </c>
      <c r="I78" s="25">
        <v>11928.641415478136</v>
      </c>
      <c r="J78" s="25">
        <v>2007.2993060780875</v>
      </c>
      <c r="K78" s="25">
        <v>11467.391329352617</v>
      </c>
      <c r="L78" s="25">
        <v>2905.6729519200912</v>
      </c>
      <c r="M78" s="25">
        <v>13175.406800077377</v>
      </c>
      <c r="N78" s="25">
        <v>2372.4166593402838</v>
      </c>
      <c r="O78" s="25">
        <v>3351.8255996390499</v>
      </c>
      <c r="P78" s="25">
        <v>4898.1260773622316</v>
      </c>
      <c r="Q78" s="25">
        <v>3850.7098210184417</v>
      </c>
      <c r="R78" s="25">
        <v>1543.1985111033134</v>
      </c>
      <c r="S78" s="25">
        <f t="shared" si="3"/>
        <v>120730.81470398406</v>
      </c>
    </row>
    <row r="79" spans="1:19" x14ac:dyDescent="0.2">
      <c r="A79" s="25">
        <f t="shared" si="2"/>
        <v>13</v>
      </c>
      <c r="B79" s="46" t="s">
        <v>68</v>
      </c>
      <c r="C79" s="25">
        <v>40203.427302713979</v>
      </c>
      <c r="D79" s="25">
        <v>0</v>
      </c>
      <c r="E79" s="25">
        <v>0</v>
      </c>
      <c r="F79" s="25">
        <v>21567.977398088075</v>
      </c>
      <c r="G79" s="25">
        <v>3029.8171391275505</v>
      </c>
      <c r="H79" s="25">
        <v>8805.5168970351933</v>
      </c>
      <c r="I79" s="25">
        <v>19686.848705417491</v>
      </c>
      <c r="J79" s="25">
        <v>1721.1255101873553</v>
      </c>
      <c r="K79" s="25">
        <v>23775.734435029604</v>
      </c>
      <c r="L79" s="25">
        <v>5647.6439703954456</v>
      </c>
      <c r="M79" s="25">
        <v>31224.854537467978</v>
      </c>
      <c r="N79" s="25">
        <v>4666.1908056668635</v>
      </c>
      <c r="O79" s="25">
        <v>7104.4844672786467</v>
      </c>
      <c r="P79" s="25">
        <v>4815.3557951647144</v>
      </c>
      <c r="Q79" s="25">
        <v>5330.8913468964984</v>
      </c>
      <c r="R79" s="25">
        <v>2356.1334410595232</v>
      </c>
      <c r="S79" s="25">
        <f t="shared" si="3"/>
        <v>179936.00175152894</v>
      </c>
    </row>
    <row r="80" spans="1:19" x14ac:dyDescent="0.2">
      <c r="A80" s="25">
        <f t="shared" si="2"/>
        <v>14</v>
      </c>
      <c r="B80" s="46" t="s">
        <v>69</v>
      </c>
      <c r="C80" s="25">
        <v>125988.45838289183</v>
      </c>
      <c r="D80" s="25">
        <v>3.7506528889245847</v>
      </c>
      <c r="E80" s="25">
        <v>0</v>
      </c>
      <c r="F80" s="25">
        <v>6452.7630920045913</v>
      </c>
      <c r="G80" s="25">
        <v>1408.8667698643021</v>
      </c>
      <c r="H80" s="25">
        <v>10966.692804621021</v>
      </c>
      <c r="I80" s="25">
        <v>18560.506203841767</v>
      </c>
      <c r="J80" s="25">
        <v>4333.3057593383292</v>
      </c>
      <c r="K80" s="25">
        <v>22592.854634752988</v>
      </c>
      <c r="L80" s="25">
        <v>5228.9549591356981</v>
      </c>
      <c r="M80" s="25">
        <v>21359.936136730765</v>
      </c>
      <c r="N80" s="25">
        <v>2118.2128962284137</v>
      </c>
      <c r="O80" s="25">
        <v>4990.8854985572953</v>
      </c>
      <c r="P80" s="25">
        <v>5831.4639249917664</v>
      </c>
      <c r="Q80" s="25">
        <v>4042.3345487457709</v>
      </c>
      <c r="R80" s="25">
        <v>2512.2904332545013</v>
      </c>
      <c r="S80" s="25">
        <f t="shared" si="3"/>
        <v>236391.27669784796</v>
      </c>
    </row>
    <row r="81" spans="1:19" x14ac:dyDescent="0.2">
      <c r="A81" s="25">
        <f t="shared" si="2"/>
        <v>15</v>
      </c>
      <c r="B81" s="46" t="s">
        <v>70</v>
      </c>
      <c r="C81" s="25">
        <v>203784.18361730175</v>
      </c>
      <c r="D81" s="25">
        <v>0</v>
      </c>
      <c r="E81" s="25">
        <v>0</v>
      </c>
      <c r="F81" s="25">
        <v>59465.465170047952</v>
      </c>
      <c r="G81" s="25">
        <v>5998.2285748609556</v>
      </c>
      <c r="H81" s="25">
        <v>7903.0389527880434</v>
      </c>
      <c r="I81" s="25">
        <v>52847.50224182789</v>
      </c>
      <c r="J81" s="25">
        <v>5680.4605371532052</v>
      </c>
      <c r="K81" s="25">
        <v>58851.987240191796</v>
      </c>
      <c r="L81" s="25">
        <v>12756.748378964037</v>
      </c>
      <c r="M81" s="25">
        <v>53559.959469814326</v>
      </c>
      <c r="N81" s="25">
        <v>5790.014793763622</v>
      </c>
      <c r="O81" s="25">
        <v>15628.278291268074</v>
      </c>
      <c r="P81" s="25">
        <v>21962.077529388425</v>
      </c>
      <c r="Q81" s="25">
        <v>11285.402247615635</v>
      </c>
      <c r="R81" s="25">
        <v>6012.0441995066594</v>
      </c>
      <c r="S81" s="25">
        <f t="shared" si="3"/>
        <v>521525.39124449232</v>
      </c>
    </row>
    <row r="82" spans="1:19" x14ac:dyDescent="0.2">
      <c r="A82" s="25">
        <f t="shared" si="2"/>
        <v>16</v>
      </c>
      <c r="B82" s="46" t="s">
        <v>71</v>
      </c>
      <c r="C82" s="25">
        <v>129851.02533751677</v>
      </c>
      <c r="D82" s="25">
        <v>0</v>
      </c>
      <c r="E82" s="25">
        <v>88.338135722262493</v>
      </c>
      <c r="F82" s="25">
        <v>12868.319122902391</v>
      </c>
      <c r="G82" s="25">
        <v>2769.2474415026295</v>
      </c>
      <c r="H82" s="25">
        <v>5598.1080940383863</v>
      </c>
      <c r="I82" s="25">
        <v>25514.456955424761</v>
      </c>
      <c r="J82" s="25">
        <v>1821.4959870287846</v>
      </c>
      <c r="K82" s="25">
        <v>21925.148032258989</v>
      </c>
      <c r="L82" s="25">
        <v>4546.0090537342649</v>
      </c>
      <c r="M82" s="25">
        <v>21881.673450451359</v>
      </c>
      <c r="N82" s="25">
        <v>4816.6695482851173</v>
      </c>
      <c r="O82" s="25">
        <v>6791.1987606288812</v>
      </c>
      <c r="P82" s="25">
        <v>7257.4779763029292</v>
      </c>
      <c r="Q82" s="25">
        <v>3099.9632343138492</v>
      </c>
      <c r="R82" s="25">
        <v>2121.8979527670558</v>
      </c>
      <c r="S82" s="25">
        <f t="shared" si="3"/>
        <v>250951.02908287843</v>
      </c>
    </row>
    <row r="83" spans="1:19" x14ac:dyDescent="0.2">
      <c r="A83" s="25">
        <f t="shared" si="2"/>
        <v>17</v>
      </c>
      <c r="B83" s="46" t="s">
        <v>72</v>
      </c>
      <c r="C83" s="25">
        <v>59420.515225916191</v>
      </c>
      <c r="D83" s="25">
        <v>11.251958666773753</v>
      </c>
      <c r="E83" s="25">
        <v>0</v>
      </c>
      <c r="F83" s="25">
        <v>40580.465098807232</v>
      </c>
      <c r="G83" s="25">
        <v>5057.9612531806433</v>
      </c>
      <c r="H83" s="25">
        <v>9138.0579451984559</v>
      </c>
      <c r="I83" s="25">
        <v>31910.364171235226</v>
      </c>
      <c r="J83" s="25">
        <v>4863.2289676111823</v>
      </c>
      <c r="K83" s="25">
        <v>40519.809269314217</v>
      </c>
      <c r="L83" s="25">
        <v>9358.2087515724634</v>
      </c>
      <c r="M83" s="25">
        <v>41001.830286572025</v>
      </c>
      <c r="N83" s="25">
        <v>4070.2029453213809</v>
      </c>
      <c r="O83" s="25">
        <v>9963.0055359720518</v>
      </c>
      <c r="P83" s="25">
        <v>7165.3559643501703</v>
      </c>
      <c r="Q83" s="25">
        <v>7821.4231794582702</v>
      </c>
      <c r="R83" s="25">
        <v>3637.539347600668</v>
      </c>
      <c r="S83" s="25">
        <f t="shared" si="3"/>
        <v>274519.21990077692</v>
      </c>
    </row>
    <row r="84" spans="1:19" x14ac:dyDescent="0.2">
      <c r="A84" s="25">
        <f t="shared" si="2"/>
        <v>18</v>
      </c>
      <c r="B84" s="46" t="s">
        <v>73</v>
      </c>
      <c r="C84" s="25">
        <v>183.77532450884024</v>
      </c>
      <c r="D84" s="25">
        <v>123.77154533451129</v>
      </c>
      <c r="E84" s="25">
        <v>0</v>
      </c>
      <c r="F84" s="25">
        <v>658984.93453515193</v>
      </c>
      <c r="G84" s="25">
        <v>101364.9729353544</v>
      </c>
      <c r="H84" s="25">
        <v>105205.40697225326</v>
      </c>
      <c r="I84" s="25">
        <v>864979.64755615848</v>
      </c>
      <c r="J84" s="25">
        <v>58073.84587075124</v>
      </c>
      <c r="K84" s="25">
        <v>618896.58888492279</v>
      </c>
      <c r="L84" s="25">
        <v>94533.311693183059</v>
      </c>
      <c r="M84" s="25">
        <v>660929.4399169744</v>
      </c>
      <c r="N84" s="25">
        <v>120136.53976719145</v>
      </c>
      <c r="O84" s="25">
        <v>212076.64001849596</v>
      </c>
      <c r="P84" s="25">
        <v>126892.56168905518</v>
      </c>
      <c r="Q84" s="25">
        <v>122633.1638868773</v>
      </c>
      <c r="R84" s="25">
        <v>47513.06130167791</v>
      </c>
      <c r="S84" s="25">
        <f t="shared" si="3"/>
        <v>3792527.6618978907</v>
      </c>
    </row>
    <row r="85" spans="1:19" x14ac:dyDescent="0.2">
      <c r="A85" s="25">
        <f t="shared" si="2"/>
        <v>19</v>
      </c>
      <c r="B85" s="46" t="s">
        <v>74</v>
      </c>
      <c r="C85" s="25">
        <v>20428.687501564382</v>
      </c>
      <c r="D85" s="25">
        <v>3.7506528889245847</v>
      </c>
      <c r="E85" s="25">
        <v>0</v>
      </c>
      <c r="F85" s="25">
        <v>206611.52249453752</v>
      </c>
      <c r="G85" s="25">
        <v>29282.598837774633</v>
      </c>
      <c r="H85" s="25">
        <v>35146.201389845082</v>
      </c>
      <c r="I85" s="25">
        <v>86878.48962992795</v>
      </c>
      <c r="J85" s="25">
        <v>16817.812439840196</v>
      </c>
      <c r="K85" s="25">
        <v>80034.826810803817</v>
      </c>
      <c r="L85" s="25">
        <v>27445.637669739968</v>
      </c>
      <c r="M85" s="25">
        <v>111256.72920095007</v>
      </c>
      <c r="N85" s="25">
        <v>11159.574028753608</v>
      </c>
      <c r="O85" s="25">
        <v>38960.601180863516</v>
      </c>
      <c r="P85" s="25">
        <v>52662.580702558153</v>
      </c>
      <c r="Q85" s="25">
        <v>18940.962949270968</v>
      </c>
      <c r="R85" s="25">
        <v>8781.5343846117121</v>
      </c>
      <c r="S85" s="25">
        <f t="shared" si="3"/>
        <v>744411.50987393048</v>
      </c>
    </row>
    <row r="86" spans="1:19" x14ac:dyDescent="0.2">
      <c r="A86" s="25">
        <f t="shared" si="2"/>
        <v>20</v>
      </c>
      <c r="B86" s="46" t="s">
        <v>75</v>
      </c>
      <c r="C86" s="25">
        <v>33629.087630521419</v>
      </c>
      <c r="D86" s="25">
        <v>0</v>
      </c>
      <c r="E86" s="25">
        <v>0</v>
      </c>
      <c r="F86" s="25">
        <v>6680.5372156488802</v>
      </c>
      <c r="G86" s="25">
        <v>2851.8939375051491</v>
      </c>
      <c r="H86" s="25">
        <v>6570.6731074119471</v>
      </c>
      <c r="I86" s="25">
        <v>14259.717504090921</v>
      </c>
      <c r="J86" s="25">
        <v>410.30441161547861</v>
      </c>
      <c r="K86" s="25">
        <v>8254.7581171481106</v>
      </c>
      <c r="L86" s="25">
        <v>3480.9990918448789</v>
      </c>
      <c r="M86" s="25">
        <v>19459.558354829278</v>
      </c>
      <c r="N86" s="25">
        <v>11172.536038786664</v>
      </c>
      <c r="O86" s="25">
        <v>6272.3106256153496</v>
      </c>
      <c r="P86" s="25">
        <v>7493.4380932349777</v>
      </c>
      <c r="Q86" s="25">
        <v>3694.3886934025554</v>
      </c>
      <c r="R86" s="25">
        <v>1648.8341234705044</v>
      </c>
      <c r="S86" s="25">
        <f t="shared" si="3"/>
        <v>125879.03694512611</v>
      </c>
    </row>
    <row r="87" spans="1:19" x14ac:dyDescent="0.2">
      <c r="A87" s="25">
        <f t="shared" si="2"/>
        <v>21</v>
      </c>
      <c r="B87" s="46" t="s">
        <v>76</v>
      </c>
      <c r="C87" s="25">
        <v>30030.739889264209</v>
      </c>
      <c r="D87" s="25">
        <v>0</v>
      </c>
      <c r="E87" s="25">
        <v>0</v>
      </c>
      <c r="F87" s="25">
        <v>5949.6133765374125</v>
      </c>
      <c r="G87" s="25">
        <v>1589.4246513651399</v>
      </c>
      <c r="H87" s="25">
        <v>1672.7424899917116</v>
      </c>
      <c r="I87" s="25">
        <v>6867.488139684483</v>
      </c>
      <c r="J87" s="25">
        <v>1281.0431690075204</v>
      </c>
      <c r="K87" s="25">
        <v>10347.488880915138</v>
      </c>
      <c r="L87" s="25">
        <v>2525.8978393673706</v>
      </c>
      <c r="M87" s="25">
        <v>13842.86043561208</v>
      </c>
      <c r="N87" s="25">
        <v>3271.1492430761832</v>
      </c>
      <c r="O87" s="25">
        <v>4319.233074377591</v>
      </c>
      <c r="P87" s="25">
        <v>6049.3272865683994</v>
      </c>
      <c r="Q87" s="25">
        <v>2586.1537216023553</v>
      </c>
      <c r="R87" s="25">
        <v>1102.2846507880811</v>
      </c>
      <c r="S87" s="25">
        <f t="shared" si="3"/>
        <v>91435.446848157662</v>
      </c>
    </row>
    <row r="88" spans="1:19" x14ac:dyDescent="0.2">
      <c r="A88" s="25">
        <f t="shared" si="2"/>
        <v>22</v>
      </c>
      <c r="B88" s="46" t="s">
        <v>77</v>
      </c>
      <c r="C88" s="25">
        <v>322.80864430220043</v>
      </c>
      <c r="D88" s="25">
        <v>18.753264444622921</v>
      </c>
      <c r="E88" s="25">
        <v>0</v>
      </c>
      <c r="F88" s="25">
        <v>692912.01913873269</v>
      </c>
      <c r="G88" s="25">
        <v>33343.578969292408</v>
      </c>
      <c r="H88" s="25">
        <v>68028.202426354197</v>
      </c>
      <c r="I88" s="25">
        <v>161411.26171230501</v>
      </c>
      <c r="J88" s="25">
        <v>17242.012653232327</v>
      </c>
      <c r="K88" s="25">
        <v>187983.18289974748</v>
      </c>
      <c r="L88" s="25">
        <v>21879.88856066627</v>
      </c>
      <c r="M88" s="25">
        <v>264925.07952937367</v>
      </c>
      <c r="N88" s="25">
        <v>25255.391259880518</v>
      </c>
      <c r="O88" s="25">
        <v>63983.205709908194</v>
      </c>
      <c r="P88" s="25">
        <v>42329.068421960183</v>
      </c>
      <c r="Q88" s="25">
        <v>59141.037884960773</v>
      </c>
      <c r="R88" s="25">
        <v>40674.303614080192</v>
      </c>
      <c r="S88" s="25">
        <f t="shared" si="3"/>
        <v>1679449.7946892406</v>
      </c>
    </row>
    <row r="89" spans="1:19" x14ac:dyDescent="0.2">
      <c r="A89" s="25">
        <f t="shared" si="2"/>
        <v>23</v>
      </c>
      <c r="B89" s="46" t="s">
        <v>78</v>
      </c>
      <c r="C89" s="25">
        <v>54341.705808347266</v>
      </c>
      <c r="D89" s="25">
        <v>60.010446222793355</v>
      </c>
      <c r="E89" s="25">
        <v>0</v>
      </c>
      <c r="F89" s="25">
        <v>17126.985872340141</v>
      </c>
      <c r="G89" s="25">
        <v>2354.2006750418936</v>
      </c>
      <c r="H89" s="25">
        <v>7564.9812844756916</v>
      </c>
      <c r="I89" s="25">
        <v>10479.128039371893</v>
      </c>
      <c r="J89" s="25">
        <v>3724.2898499967596</v>
      </c>
      <c r="K89" s="25">
        <v>10848.904336125903</v>
      </c>
      <c r="L89" s="25">
        <v>3499.4602339966809</v>
      </c>
      <c r="M89" s="25">
        <v>39451.01417745927</v>
      </c>
      <c r="N89" s="25">
        <v>4410.9511841951726</v>
      </c>
      <c r="O89" s="25">
        <v>5753.2597742930147</v>
      </c>
      <c r="P89" s="25">
        <v>5410.963325996433</v>
      </c>
      <c r="Q89" s="25">
        <v>5519.656071053807</v>
      </c>
      <c r="R89" s="25">
        <v>1717.7269141447596</v>
      </c>
      <c r="S89" s="25">
        <f t="shared" si="3"/>
        <v>172263.23799306151</v>
      </c>
    </row>
    <row r="90" spans="1:19" x14ac:dyDescent="0.2">
      <c r="A90" s="25">
        <f t="shared" si="2"/>
        <v>24</v>
      </c>
      <c r="B90" s="46" t="s">
        <v>79</v>
      </c>
      <c r="C90" s="25">
        <v>43961.748113312846</v>
      </c>
      <c r="D90" s="25">
        <v>15.002611555698339</v>
      </c>
      <c r="E90" s="25">
        <v>53.804454492979062</v>
      </c>
      <c r="F90" s="25">
        <v>33088.689996768284</v>
      </c>
      <c r="G90" s="25">
        <v>81768.277501475197</v>
      </c>
      <c r="H90" s="25">
        <v>18474.813649944044</v>
      </c>
      <c r="I90" s="25">
        <v>21327.692509003013</v>
      </c>
      <c r="J90" s="25">
        <v>3383.7921640760533</v>
      </c>
      <c r="K90" s="25">
        <v>39010.546880862363</v>
      </c>
      <c r="L90" s="25">
        <v>5556.251429573811</v>
      </c>
      <c r="M90" s="25">
        <v>44373.425588353835</v>
      </c>
      <c r="N90" s="25">
        <v>3521.483879523219</v>
      </c>
      <c r="O90" s="25">
        <v>13119.126923599317</v>
      </c>
      <c r="P90" s="25">
        <v>9716.7768967196898</v>
      </c>
      <c r="Q90" s="25">
        <v>13090.034964268054</v>
      </c>
      <c r="R90" s="25">
        <v>4422.9171612871751</v>
      </c>
      <c r="S90" s="25">
        <f t="shared" si="3"/>
        <v>334884.38472481555</v>
      </c>
    </row>
    <row r="91" spans="1:19" x14ac:dyDescent="0.2">
      <c r="A91" s="25">
        <f t="shared" si="2"/>
        <v>25</v>
      </c>
      <c r="B91" s="46" t="s">
        <v>80</v>
      </c>
      <c r="C91" s="25">
        <v>36351.846994621039</v>
      </c>
      <c r="D91" s="25">
        <v>3.7506528889245847</v>
      </c>
      <c r="E91" s="25">
        <v>183.24527108297642</v>
      </c>
      <c r="F91" s="25">
        <v>38033.205633156256</v>
      </c>
      <c r="G91" s="25">
        <v>11821.762085869535</v>
      </c>
      <c r="H91" s="25">
        <v>4999.7697225850598</v>
      </c>
      <c r="I91" s="25">
        <v>40722.915830024009</v>
      </c>
      <c r="J91" s="25">
        <v>9035.110001628258</v>
      </c>
      <c r="K91" s="25">
        <v>58412.695519097579</v>
      </c>
      <c r="L91" s="25">
        <v>20414.635370078224</v>
      </c>
      <c r="M91" s="25">
        <v>74641.373219362475</v>
      </c>
      <c r="N91" s="25">
        <v>45295.980603318341</v>
      </c>
      <c r="O91" s="25">
        <v>24268.66432378949</v>
      </c>
      <c r="P91" s="25">
        <v>17121.834346236559</v>
      </c>
      <c r="Q91" s="25">
        <v>14588.477972343995</v>
      </c>
      <c r="R91" s="25">
        <v>8037.4922453297568</v>
      </c>
      <c r="S91" s="25">
        <f t="shared" si="3"/>
        <v>403932.75979141251</v>
      </c>
    </row>
    <row r="92" spans="1:19" x14ac:dyDescent="0.2">
      <c r="A92" s="25">
        <f t="shared" si="2"/>
        <v>26</v>
      </c>
      <c r="B92" s="46" t="s">
        <v>81</v>
      </c>
      <c r="C92" s="25">
        <v>2138.7870845696539</v>
      </c>
      <c r="D92" s="25">
        <v>48.758487556019602</v>
      </c>
      <c r="E92" s="25">
        <v>0</v>
      </c>
      <c r="F92" s="25">
        <v>1506796.7091427427</v>
      </c>
      <c r="G92" s="25">
        <v>40702.856003813642</v>
      </c>
      <c r="H92" s="25">
        <v>49109.359941212329</v>
      </c>
      <c r="I92" s="25">
        <v>298375.10478701961</v>
      </c>
      <c r="J92" s="25">
        <v>88563.471526338632</v>
      </c>
      <c r="K92" s="25">
        <v>312184.65204786649</v>
      </c>
      <c r="L92" s="25">
        <v>40081.596709759164</v>
      </c>
      <c r="M92" s="25">
        <v>471296.30530443351</v>
      </c>
      <c r="N92" s="25">
        <v>44061.1681773991</v>
      </c>
      <c r="O92" s="25">
        <v>111576.37541767079</v>
      </c>
      <c r="P92" s="25">
        <v>56740.910391847559</v>
      </c>
      <c r="Q92" s="25">
        <v>53210.70488419594</v>
      </c>
      <c r="R92" s="25">
        <v>44555.264155396559</v>
      </c>
      <c r="S92" s="25">
        <f t="shared" si="3"/>
        <v>3119442.0240618219</v>
      </c>
    </row>
    <row r="93" spans="1:19" x14ac:dyDescent="0.2">
      <c r="A93" s="25">
        <f t="shared" si="2"/>
        <v>27</v>
      </c>
      <c r="B93" s="46" t="s">
        <v>82</v>
      </c>
      <c r="C93" s="25">
        <v>39312.633995065211</v>
      </c>
      <c r="D93" s="25">
        <v>3.7506528889245847</v>
      </c>
      <c r="E93" s="25">
        <v>0</v>
      </c>
      <c r="F93" s="25">
        <v>26185.646356307796</v>
      </c>
      <c r="G93" s="25">
        <v>5245.2357681203412</v>
      </c>
      <c r="H93" s="25">
        <v>12762.531956223076</v>
      </c>
      <c r="I93" s="25">
        <v>14796.510332130312</v>
      </c>
      <c r="J93" s="25">
        <v>3055.8170509033553</v>
      </c>
      <c r="K93" s="25">
        <v>19294.08824203847</v>
      </c>
      <c r="L93" s="25">
        <v>5453.0817555293861</v>
      </c>
      <c r="M93" s="25">
        <v>22971.260785727864</v>
      </c>
      <c r="N93" s="25">
        <v>2340.7643569272377</v>
      </c>
      <c r="O93" s="25">
        <v>5730.5850177952216</v>
      </c>
      <c r="P93" s="25">
        <v>3974.7523640592121</v>
      </c>
      <c r="Q93" s="25">
        <v>4645.6266923493622</v>
      </c>
      <c r="R93" s="25">
        <v>1855.5124954932699</v>
      </c>
      <c r="S93" s="25">
        <f t="shared" si="3"/>
        <v>167627.79782155904</v>
      </c>
    </row>
    <row r="94" spans="1:19" x14ac:dyDescent="0.2">
      <c r="A94" s="25">
        <f t="shared" si="2"/>
        <v>28</v>
      </c>
      <c r="B94" s="46" t="s">
        <v>83</v>
      </c>
      <c r="C94" s="25">
        <v>1683.748468006344</v>
      </c>
      <c r="D94" s="25">
        <v>165.02872711268171</v>
      </c>
      <c r="E94" s="25">
        <v>0</v>
      </c>
      <c r="F94" s="25">
        <v>2449.6464887566713</v>
      </c>
      <c r="G94" s="25">
        <v>1134.6765599613525</v>
      </c>
      <c r="H94" s="25">
        <v>3145.7139494954768</v>
      </c>
      <c r="I94" s="25">
        <v>4518.7856466545127</v>
      </c>
      <c r="J94" s="25">
        <v>3729.8982587700252</v>
      </c>
      <c r="K94" s="25">
        <v>2852.0771521627144</v>
      </c>
      <c r="L94" s="25">
        <v>1592.3443957738953</v>
      </c>
      <c r="M94" s="25">
        <v>31865.877467746664</v>
      </c>
      <c r="N94" s="25">
        <v>1830.1695763565021</v>
      </c>
      <c r="O94" s="25">
        <v>1646.0780325233243</v>
      </c>
      <c r="P94" s="25">
        <v>1560.8886786624412</v>
      </c>
      <c r="Q94" s="25">
        <v>2833.3406505326138</v>
      </c>
      <c r="R94" s="25">
        <v>514.39950370110444</v>
      </c>
      <c r="S94" s="25">
        <f t="shared" si="3"/>
        <v>61522.673556216323</v>
      </c>
    </row>
    <row r="95" spans="1:19" s="28" customFormat="1" ht="5.0999999999999996" customHeight="1" x14ac:dyDescent="0.2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</row>
    <row r="96" spans="1:19" x14ac:dyDescent="0.2">
      <c r="A96" s="25">
        <v>1</v>
      </c>
      <c r="B96" s="46" t="s">
        <v>84</v>
      </c>
      <c r="C96" s="25">
        <v>3569.3314306546295</v>
      </c>
      <c r="D96" s="25">
        <v>52.509140444944194</v>
      </c>
      <c r="E96" s="25">
        <v>0</v>
      </c>
      <c r="F96" s="25">
        <v>204894.46707929773</v>
      </c>
      <c r="G96" s="25">
        <v>33571.383386781112</v>
      </c>
      <c r="H96" s="25">
        <v>51342.031305305558</v>
      </c>
      <c r="I96" s="25">
        <v>289170.72988447559</v>
      </c>
      <c r="J96" s="25">
        <v>68481.874544153252</v>
      </c>
      <c r="K96" s="25">
        <v>240588.4640493005</v>
      </c>
      <c r="L96" s="25">
        <v>23793.911599949275</v>
      </c>
      <c r="M96" s="25">
        <v>392572.61813064909</v>
      </c>
      <c r="N96" s="25">
        <v>25784.586496464937</v>
      </c>
      <c r="O96" s="25">
        <v>96958.255548155779</v>
      </c>
      <c r="P96" s="25">
        <v>22294.736071220526</v>
      </c>
      <c r="Q96" s="25">
        <v>66987.759173802304</v>
      </c>
      <c r="R96" s="25">
        <v>38070.156126593349</v>
      </c>
      <c r="S96" s="25">
        <f t="shared" si="3"/>
        <v>1558132.8139672487</v>
      </c>
    </row>
    <row r="97" spans="1:19" x14ac:dyDescent="0.2">
      <c r="A97" s="25">
        <f t="shared" si="2"/>
        <v>2</v>
      </c>
      <c r="B97" s="46" t="s">
        <v>85</v>
      </c>
      <c r="C97" s="25">
        <v>0</v>
      </c>
      <c r="D97" s="25">
        <v>37.506528889245843</v>
      </c>
      <c r="E97" s="25">
        <v>0</v>
      </c>
      <c r="F97" s="25">
        <v>805498.52117168903</v>
      </c>
      <c r="G97" s="25">
        <v>69460.189158748806</v>
      </c>
      <c r="H97" s="25">
        <v>120678.49062599429</v>
      </c>
      <c r="I97" s="25">
        <v>416727.38891918241</v>
      </c>
      <c r="J97" s="25">
        <v>67760.68127174722</v>
      </c>
      <c r="K97" s="25">
        <v>351991.49198134511</v>
      </c>
      <c r="L97" s="25">
        <v>68362.006160361067</v>
      </c>
      <c r="M97" s="25">
        <v>393639.71495469438</v>
      </c>
      <c r="N97" s="25">
        <v>190135.33047707198</v>
      </c>
      <c r="O97" s="25">
        <v>170187.22496556904</v>
      </c>
      <c r="P97" s="25">
        <v>112271.32941987018</v>
      </c>
      <c r="Q97" s="25">
        <v>163447.03959531849</v>
      </c>
      <c r="R97" s="25">
        <v>18224.439559696271</v>
      </c>
      <c r="S97" s="25">
        <f t="shared" si="3"/>
        <v>2948421.3547901777</v>
      </c>
    </row>
    <row r="98" spans="1:19" x14ac:dyDescent="0.2">
      <c r="A98" s="25">
        <f t="shared" si="2"/>
        <v>3</v>
      </c>
      <c r="B98" s="46" t="s">
        <v>86</v>
      </c>
      <c r="C98" s="25">
        <v>58692.312986802674</v>
      </c>
      <c r="D98" s="25">
        <v>3.7506528889245847</v>
      </c>
      <c r="E98" s="25">
        <v>0</v>
      </c>
      <c r="F98" s="25">
        <v>25518.183231375973</v>
      </c>
      <c r="G98" s="25">
        <v>4475.1684807747206</v>
      </c>
      <c r="H98" s="25">
        <v>3343.1766552318163</v>
      </c>
      <c r="I98" s="25">
        <v>11886.429025101688</v>
      </c>
      <c r="J98" s="25">
        <v>1423.2378996467939</v>
      </c>
      <c r="K98" s="25">
        <v>19022.830999388643</v>
      </c>
      <c r="L98" s="25">
        <v>4592.9100804764194</v>
      </c>
      <c r="M98" s="25">
        <v>18302.43281856817</v>
      </c>
      <c r="N98" s="25">
        <v>2436.9322989341376</v>
      </c>
      <c r="O98" s="25">
        <v>5372.4582911501275</v>
      </c>
      <c r="P98" s="25">
        <v>4421.1759045815106</v>
      </c>
      <c r="Q98" s="25">
        <v>3390.8014687608265</v>
      </c>
      <c r="R98" s="25">
        <v>2333.1691775014383</v>
      </c>
      <c r="S98" s="25">
        <f t="shared" si="3"/>
        <v>165214.96997118386</v>
      </c>
    </row>
    <row r="99" spans="1:19" x14ac:dyDescent="0.2">
      <c r="A99" s="25">
        <f t="shared" si="2"/>
        <v>4</v>
      </c>
      <c r="B99" s="46" t="s">
        <v>87</v>
      </c>
      <c r="C99" s="25">
        <v>197722.7984800121</v>
      </c>
      <c r="D99" s="25">
        <v>4731.5185447340455</v>
      </c>
      <c r="E99" s="25">
        <v>123.80643455544229</v>
      </c>
      <c r="F99" s="25">
        <v>109954.65331780649</v>
      </c>
      <c r="G99" s="25">
        <v>22485.791330780856</v>
      </c>
      <c r="H99" s="25">
        <v>28247.286909903094</v>
      </c>
      <c r="I99" s="25">
        <v>113293.3046228835</v>
      </c>
      <c r="J99" s="25">
        <v>33361.684933833865</v>
      </c>
      <c r="K99" s="25">
        <v>117910.86683582206</v>
      </c>
      <c r="L99" s="25">
        <v>25434.463285250404</v>
      </c>
      <c r="M99" s="25">
        <v>136173.9710560996</v>
      </c>
      <c r="N99" s="25">
        <v>27120.513244356771</v>
      </c>
      <c r="O99" s="25">
        <v>28781.661743360863</v>
      </c>
      <c r="P99" s="25">
        <v>34503.169773890004</v>
      </c>
      <c r="Q99" s="25">
        <v>22475.876072739167</v>
      </c>
      <c r="R99" s="25">
        <v>8712.6415939374583</v>
      </c>
      <c r="S99" s="25">
        <f t="shared" si="3"/>
        <v>911034.00817996578</v>
      </c>
    </row>
    <row r="100" spans="1:19" x14ac:dyDescent="0.2">
      <c r="A100" s="25">
        <f t="shared" si="2"/>
        <v>5</v>
      </c>
      <c r="B100" s="65" t="s">
        <v>332</v>
      </c>
      <c r="C100" s="25">
        <v>162314.47381763553</v>
      </c>
      <c r="D100" s="25">
        <v>7.5013057778491694</v>
      </c>
      <c r="E100" s="25">
        <v>0</v>
      </c>
      <c r="F100" s="25">
        <v>77861.719516979065</v>
      </c>
      <c r="G100" s="25">
        <v>6514.9590552278405</v>
      </c>
      <c r="H100" s="25">
        <v>17031.849345307004</v>
      </c>
      <c r="I100" s="25">
        <v>54084.874894555491</v>
      </c>
      <c r="J100" s="25">
        <v>3400.173786535805</v>
      </c>
      <c r="K100" s="25">
        <v>62289.003880249431</v>
      </c>
      <c r="L100" s="25">
        <v>15025.019089638427</v>
      </c>
      <c r="M100" s="25">
        <v>65094.833860375904</v>
      </c>
      <c r="N100" s="25">
        <v>7264.1307664931865</v>
      </c>
      <c r="O100" s="25">
        <v>15121.786933309484</v>
      </c>
      <c r="P100" s="25">
        <v>18261.164394119558</v>
      </c>
      <c r="Q100" s="25">
        <v>11575.041165318482</v>
      </c>
      <c r="R100" s="25">
        <v>6080.9369901809132</v>
      </c>
      <c r="S100" s="25">
        <f t="shared" si="3"/>
        <v>521927.468801704</v>
      </c>
    </row>
    <row r="101" spans="1:19" x14ac:dyDescent="0.2">
      <c r="A101" s="25">
        <f t="shared" si="2"/>
        <v>6</v>
      </c>
      <c r="B101" s="46" t="s">
        <v>89</v>
      </c>
      <c r="C101" s="25">
        <v>134743.45888316643</v>
      </c>
      <c r="D101" s="25">
        <v>11.251958666773753</v>
      </c>
      <c r="E101" s="25">
        <v>30512.917033102553</v>
      </c>
      <c r="F101" s="25">
        <v>325531.58836939372</v>
      </c>
      <c r="G101" s="25">
        <v>25874.700019250518</v>
      </c>
      <c r="H101" s="25">
        <v>28629.316348840995</v>
      </c>
      <c r="I101" s="25">
        <v>92924.292133763433</v>
      </c>
      <c r="J101" s="25">
        <v>14361.382125328046</v>
      </c>
      <c r="K101" s="25">
        <v>120085.1001089972</v>
      </c>
      <c r="L101" s="25">
        <v>23543.369683756191</v>
      </c>
      <c r="M101" s="25">
        <v>135167.46518194981</v>
      </c>
      <c r="N101" s="25">
        <v>35735.422772661928</v>
      </c>
      <c r="O101" s="25">
        <v>58508.672657023133</v>
      </c>
      <c r="P101" s="25">
        <v>38156.698223916748</v>
      </c>
      <c r="Q101" s="25">
        <v>21675.72582383862</v>
      </c>
      <c r="R101" s="25">
        <v>11913.859933934509</v>
      </c>
      <c r="S101" s="25">
        <f t="shared" si="3"/>
        <v>1097375.2212575905</v>
      </c>
    </row>
    <row r="102" spans="1:19" x14ac:dyDescent="0.2">
      <c r="A102" s="25">
        <f t="shared" si="2"/>
        <v>7</v>
      </c>
      <c r="B102" s="46" t="s">
        <v>90</v>
      </c>
      <c r="C102" s="25">
        <v>140289.35062539094</v>
      </c>
      <c r="D102" s="25">
        <v>60.010446222793355</v>
      </c>
      <c r="E102" s="25">
        <v>0</v>
      </c>
      <c r="F102" s="25">
        <v>10007.963241248352</v>
      </c>
      <c r="G102" s="25">
        <v>3297.8704166475627</v>
      </c>
      <c r="H102" s="25">
        <v>7449.544776208465</v>
      </c>
      <c r="I102" s="25">
        <v>39215.800051137892</v>
      </c>
      <c r="J102" s="25">
        <v>4666.3694204808098</v>
      </c>
      <c r="K102" s="25">
        <v>41066.266963796748</v>
      </c>
      <c r="L102" s="25">
        <v>7592.0516775208316</v>
      </c>
      <c r="M102" s="25">
        <v>34238.385064098198</v>
      </c>
      <c r="N102" s="25">
        <v>6857.823055016871</v>
      </c>
      <c r="O102" s="25">
        <v>10901.760465407562</v>
      </c>
      <c r="P102" s="25">
        <v>7929.1357577907975</v>
      </c>
      <c r="Q102" s="25">
        <v>5029.9854255525734</v>
      </c>
      <c r="R102" s="25">
        <v>3747.7678126794758</v>
      </c>
      <c r="S102" s="25">
        <f t="shared" si="3"/>
        <v>322350.08519919985</v>
      </c>
    </row>
    <row r="103" spans="1:19" x14ac:dyDescent="0.2">
      <c r="A103" s="25">
        <f t="shared" si="2"/>
        <v>8</v>
      </c>
      <c r="B103" s="46" t="s">
        <v>91</v>
      </c>
      <c r="C103" s="25">
        <v>172202.7813464638</v>
      </c>
      <c r="D103" s="25">
        <v>18.753264444622921</v>
      </c>
      <c r="E103" s="25">
        <v>0</v>
      </c>
      <c r="F103" s="25">
        <v>32010.325480221305</v>
      </c>
      <c r="G103" s="25">
        <v>5963.8570506331043</v>
      </c>
      <c r="H103" s="25">
        <v>29333.940444161381</v>
      </c>
      <c r="I103" s="25">
        <v>48524.776107036058</v>
      </c>
      <c r="J103" s="25">
        <v>4526.073463708005</v>
      </c>
      <c r="K103" s="25">
        <v>45282.57133982877</v>
      </c>
      <c r="L103" s="25">
        <v>14726.583769656343</v>
      </c>
      <c r="M103" s="25">
        <v>54929.366211537628</v>
      </c>
      <c r="N103" s="25">
        <v>13030.994024499274</v>
      </c>
      <c r="O103" s="25">
        <v>15613.055234901165</v>
      </c>
      <c r="P103" s="25">
        <v>20224.642788281421</v>
      </c>
      <c r="Q103" s="25">
        <v>8831.5613539714504</v>
      </c>
      <c r="R103" s="25">
        <v>4500.9956573846639</v>
      </c>
      <c r="S103" s="25">
        <f t="shared" si="3"/>
        <v>469720.277536729</v>
      </c>
    </row>
    <row r="104" spans="1:19" x14ac:dyDescent="0.2">
      <c r="A104" s="25">
        <f t="shared" si="2"/>
        <v>9</v>
      </c>
      <c r="B104" s="46" t="s">
        <v>92</v>
      </c>
      <c r="C104" s="25">
        <v>54520.125504721269</v>
      </c>
      <c r="D104" s="25">
        <v>0</v>
      </c>
      <c r="E104" s="25">
        <v>0</v>
      </c>
      <c r="F104" s="25">
        <v>2218.2483011255754</v>
      </c>
      <c r="G104" s="25">
        <v>765.89201384498097</v>
      </c>
      <c r="H104" s="25">
        <v>2034.366414435221</v>
      </c>
      <c r="I104" s="25">
        <v>14148.953965547853</v>
      </c>
      <c r="J104" s="25">
        <v>2212.5140598208091</v>
      </c>
      <c r="K104" s="25">
        <v>9354.5346893606511</v>
      </c>
      <c r="L104" s="25">
        <v>1973.262977177196</v>
      </c>
      <c r="M104" s="25">
        <v>8278.5279917751323</v>
      </c>
      <c r="N104" s="25">
        <v>1684.4301145417203</v>
      </c>
      <c r="O104" s="25">
        <v>2801.0706841383403</v>
      </c>
      <c r="P104" s="25">
        <v>3419.3151343446552</v>
      </c>
      <c r="Q104" s="25">
        <v>1399.6960113220327</v>
      </c>
      <c r="R104" s="25">
        <v>973.68477486280506</v>
      </c>
      <c r="S104" s="25">
        <f t="shared" si="3"/>
        <v>105784.62263701823</v>
      </c>
    </row>
    <row r="105" spans="1:19" x14ac:dyDescent="0.2">
      <c r="A105" s="25">
        <f t="shared" si="2"/>
        <v>10</v>
      </c>
      <c r="B105" s="46" t="s">
        <v>93</v>
      </c>
      <c r="C105" s="25">
        <v>361580.16206690943</v>
      </c>
      <c r="D105" s="25">
        <v>7.5013057778491694</v>
      </c>
      <c r="E105" s="25">
        <v>0</v>
      </c>
      <c r="F105" s="25">
        <v>129492.90009258484</v>
      </c>
      <c r="G105" s="25">
        <v>39589.301957936004</v>
      </c>
      <c r="H105" s="25">
        <v>13703.984716357536</v>
      </c>
      <c r="I105" s="25">
        <v>122611.72603995085</v>
      </c>
      <c r="J105" s="25">
        <v>17727.738497604456</v>
      </c>
      <c r="K105" s="25">
        <v>171907.61019148535</v>
      </c>
      <c r="L105" s="25">
        <v>28605.614504089201</v>
      </c>
      <c r="M105" s="25">
        <v>138063.36578704225</v>
      </c>
      <c r="N105" s="25">
        <v>28081.873733902408</v>
      </c>
      <c r="O105" s="25">
        <v>30350.279790812183</v>
      </c>
      <c r="P105" s="25">
        <v>36860.031801917117</v>
      </c>
      <c r="Q105" s="25">
        <v>28064.639039778598</v>
      </c>
      <c r="R105" s="25">
        <v>9796.5548338790704</v>
      </c>
      <c r="S105" s="25">
        <f t="shared" si="3"/>
        <v>1156443.2843600272</v>
      </c>
    </row>
    <row r="106" spans="1:19" x14ac:dyDescent="0.2">
      <c r="A106" s="25">
        <f t="shared" si="2"/>
        <v>11</v>
      </c>
      <c r="B106" s="25" t="s">
        <v>94</v>
      </c>
      <c r="C106" s="25">
        <v>23487.260684152261</v>
      </c>
      <c r="D106" s="25">
        <v>0</v>
      </c>
      <c r="E106" s="25">
        <v>0</v>
      </c>
      <c r="F106" s="25">
        <v>1471.760880917444</v>
      </c>
      <c r="G106" s="25">
        <v>315.85497710321374</v>
      </c>
      <c r="H106" s="25">
        <v>655.1207208048728</v>
      </c>
      <c r="I106" s="25">
        <v>7915.7555454028115</v>
      </c>
      <c r="J106" s="25">
        <v>318.50269826929934</v>
      </c>
      <c r="K106" s="25">
        <v>2323.7242218592019</v>
      </c>
      <c r="L106" s="25">
        <v>949.58396920729274</v>
      </c>
      <c r="M106" s="25">
        <v>4996.5386112753476</v>
      </c>
      <c r="N106" s="25">
        <v>2061.5963705758545</v>
      </c>
      <c r="O106" s="25">
        <v>1314.609378802026</v>
      </c>
      <c r="P106" s="25">
        <v>2244.0095823201136</v>
      </c>
      <c r="Q106" s="25">
        <v>515.47462318756163</v>
      </c>
      <c r="R106" s="25">
        <v>197.49266659953119</v>
      </c>
      <c r="S106" s="25">
        <f t="shared" si="3"/>
        <v>48767.284930476824</v>
      </c>
    </row>
    <row r="107" spans="1:19" x14ac:dyDescent="0.2">
      <c r="A107" s="25">
        <f t="shared" si="2"/>
        <v>12</v>
      </c>
      <c r="B107" s="25" t="s">
        <v>95</v>
      </c>
      <c r="C107" s="25">
        <v>9275.0117200210316</v>
      </c>
      <c r="D107" s="25">
        <v>30.005223111396678</v>
      </c>
      <c r="E107" s="25">
        <v>0</v>
      </c>
      <c r="F107" s="25">
        <v>2021870.7157027645</v>
      </c>
      <c r="G107" s="25">
        <v>106397.39126318</v>
      </c>
      <c r="H107" s="25">
        <v>186579.41508395417</v>
      </c>
      <c r="I107" s="25">
        <v>216119.69187223248</v>
      </c>
      <c r="J107" s="25">
        <v>73534.532767796816</v>
      </c>
      <c r="K107" s="25">
        <v>200236.6593131625</v>
      </c>
      <c r="L107" s="25">
        <v>54060.503824557265</v>
      </c>
      <c r="M107" s="25">
        <v>246488.87387752743</v>
      </c>
      <c r="N107" s="25">
        <v>24550.415267076831</v>
      </c>
      <c r="O107" s="25">
        <v>55261.210125627236</v>
      </c>
      <c r="P107" s="25">
        <v>26873.976861391049</v>
      </c>
      <c r="Q107" s="25">
        <v>71274.47603176863</v>
      </c>
      <c r="R107" s="25">
        <v>29481.521555869553</v>
      </c>
      <c r="S107" s="25">
        <f t="shared" si="3"/>
        <v>3322034.4004900409</v>
      </c>
    </row>
    <row r="108" spans="1:19" x14ac:dyDescent="0.2">
      <c r="A108" s="25">
        <f t="shared" si="2"/>
        <v>13</v>
      </c>
      <c r="B108" s="25" t="s">
        <v>96</v>
      </c>
      <c r="C108" s="25">
        <v>2216.7000868048522</v>
      </c>
      <c r="D108" s="25">
        <v>0</v>
      </c>
      <c r="E108" s="25">
        <v>0</v>
      </c>
      <c r="F108" s="25">
        <v>9471.5924776738866</v>
      </c>
      <c r="G108" s="25">
        <v>4653.8115773503005</v>
      </c>
      <c r="H108" s="25">
        <v>16357.597799079034</v>
      </c>
      <c r="I108" s="25">
        <v>34554.813000917944</v>
      </c>
      <c r="J108" s="25">
        <v>36503.992279051861</v>
      </c>
      <c r="K108" s="25">
        <v>26023.50290527727</v>
      </c>
      <c r="L108" s="25">
        <v>8269.68976426265</v>
      </c>
      <c r="M108" s="25">
        <v>210155.55942640326</v>
      </c>
      <c r="N108" s="25">
        <v>13002.4610152287</v>
      </c>
      <c r="O108" s="25">
        <v>4854.8512037826204</v>
      </c>
      <c r="P108" s="25">
        <v>9406.6771218555878</v>
      </c>
      <c r="Q108" s="25">
        <v>8813.7661337815862</v>
      </c>
      <c r="R108" s="25">
        <v>2673.0402781610965</v>
      </c>
      <c r="S108" s="25">
        <f t="shared" si="3"/>
        <v>386958.05506963067</v>
      </c>
    </row>
    <row r="109" spans="1:19" x14ac:dyDescent="0.2">
      <c r="A109" s="25">
        <f t="shared" si="2"/>
        <v>14</v>
      </c>
      <c r="B109" s="25" t="s">
        <v>97</v>
      </c>
      <c r="C109" s="25">
        <v>766.99256609937038</v>
      </c>
      <c r="D109" s="25">
        <v>3.7506528889245847</v>
      </c>
      <c r="E109" s="25">
        <v>0</v>
      </c>
      <c r="F109" s="25">
        <v>15467.431169728103</v>
      </c>
      <c r="G109" s="25">
        <v>3601.2442720688223</v>
      </c>
      <c r="H109" s="25">
        <v>22117.768477092828</v>
      </c>
      <c r="I109" s="25">
        <v>24599.955990028007</v>
      </c>
      <c r="J109" s="25">
        <v>11684.981323697362</v>
      </c>
      <c r="K109" s="25">
        <v>31342.119187197808</v>
      </c>
      <c r="L109" s="25">
        <v>7183.299190919508</v>
      </c>
      <c r="M109" s="25">
        <v>59962.111265320993</v>
      </c>
      <c r="N109" s="25">
        <v>3969.643919205178</v>
      </c>
      <c r="O109" s="25">
        <v>13860.301881500944</v>
      </c>
      <c r="P109" s="25">
        <v>7307.6995756268279</v>
      </c>
      <c r="Q109" s="25">
        <v>8318.7120204572493</v>
      </c>
      <c r="R109" s="25">
        <v>6783.6434550583153</v>
      </c>
      <c r="S109" s="25">
        <f t="shared" si="3"/>
        <v>216969.65494689022</v>
      </c>
    </row>
    <row r="110" spans="1:19" x14ac:dyDescent="0.2">
      <c r="A110" s="25">
        <f t="shared" si="2"/>
        <v>15</v>
      </c>
      <c r="B110" s="65" t="s">
        <v>333</v>
      </c>
      <c r="C110" s="25">
        <v>125690.21155669029</v>
      </c>
      <c r="D110" s="25">
        <v>7.5013057778491694</v>
      </c>
      <c r="E110" s="25">
        <v>0</v>
      </c>
      <c r="F110" s="25">
        <v>8954.0574247963796</v>
      </c>
      <c r="G110" s="25">
        <v>2959.6249560603992</v>
      </c>
      <c r="H110" s="25">
        <v>18834.596432668626</v>
      </c>
      <c r="I110" s="25">
        <v>39387.554622887459</v>
      </c>
      <c r="J110" s="25">
        <v>1889.6396025372185</v>
      </c>
      <c r="K110" s="25">
        <v>27576.702807960039</v>
      </c>
      <c r="L110" s="25">
        <v>7481.2934255692608</v>
      </c>
      <c r="M110" s="25">
        <v>27324.42504764046</v>
      </c>
      <c r="N110" s="25">
        <v>3709.8176074040525</v>
      </c>
      <c r="O110" s="25">
        <v>6483.4583872333906</v>
      </c>
      <c r="P110" s="25">
        <v>15123.323175259144</v>
      </c>
      <c r="Q110" s="25">
        <v>3267.4007952324355</v>
      </c>
      <c r="R110" s="25">
        <v>1965.7409605720777</v>
      </c>
      <c r="S110" s="25">
        <f t="shared" si="3"/>
        <v>290655.34810828906</v>
      </c>
    </row>
    <row r="111" spans="1:19" x14ac:dyDescent="0.2">
      <c r="A111" s="25">
        <f t="shared" si="2"/>
        <v>16</v>
      </c>
      <c r="B111" s="25" t="s">
        <v>99</v>
      </c>
      <c r="C111" s="25">
        <v>17160.402831804753</v>
      </c>
      <c r="D111" s="25">
        <v>7.5013057778491694</v>
      </c>
      <c r="E111" s="25">
        <v>759.01473129745739</v>
      </c>
      <c r="F111" s="25">
        <v>7084.3150236536858</v>
      </c>
      <c r="G111" s="25">
        <v>1771.7360700715083</v>
      </c>
      <c r="H111" s="25">
        <v>1771.6044745259228</v>
      </c>
      <c r="I111" s="25">
        <v>7043.0293820916995</v>
      </c>
      <c r="J111" s="25">
        <v>518.40710188173989</v>
      </c>
      <c r="K111" s="25">
        <v>7800.5906142331751</v>
      </c>
      <c r="L111" s="25">
        <v>2100.0914900162052</v>
      </c>
      <c r="M111" s="25">
        <v>15328.696965050052</v>
      </c>
      <c r="N111" s="25">
        <v>1411.7806047706667</v>
      </c>
      <c r="O111" s="25">
        <v>3283.8673536354759</v>
      </c>
      <c r="P111" s="25">
        <v>1401.8621415677135</v>
      </c>
      <c r="Q111" s="25">
        <v>1438.3141403673505</v>
      </c>
      <c r="R111" s="25">
        <v>1116.0632089229318</v>
      </c>
      <c r="S111" s="25">
        <f t="shared" si="3"/>
        <v>69997.277439668193</v>
      </c>
    </row>
    <row r="112" spans="1:19" x14ac:dyDescent="0.2">
      <c r="A112" s="25">
        <f t="shared" si="2"/>
        <v>17</v>
      </c>
      <c r="B112" s="25" t="s">
        <v>100</v>
      </c>
      <c r="C112" s="25">
        <v>18.09988419480263</v>
      </c>
      <c r="D112" s="25">
        <v>195.03395022407841</v>
      </c>
      <c r="E112" s="25">
        <v>0</v>
      </c>
      <c r="F112" s="25">
        <v>1042027.5636455273</v>
      </c>
      <c r="G112" s="25">
        <v>109607.1789098413</v>
      </c>
      <c r="H112" s="25">
        <v>228815.93605155055</v>
      </c>
      <c r="I112" s="25">
        <v>437665.62779820594</v>
      </c>
      <c r="J112" s="25">
        <v>71203.326734623857</v>
      </c>
      <c r="K112" s="25">
        <v>449396.56191157311</v>
      </c>
      <c r="L112" s="25">
        <v>72651.229103501741</v>
      </c>
      <c r="M112" s="25">
        <v>625993.80758772639</v>
      </c>
      <c r="N112" s="25">
        <v>118620.03334416481</v>
      </c>
      <c r="O112" s="25">
        <v>166725.57418090527</v>
      </c>
      <c r="P112" s="25">
        <v>124774.55304603804</v>
      </c>
      <c r="Q112" s="25">
        <v>108485.81545931161</v>
      </c>
      <c r="R112" s="25">
        <v>40201.23978478364</v>
      </c>
      <c r="S112" s="25">
        <f t="shared" si="3"/>
        <v>3596381.5813921727</v>
      </c>
    </row>
    <row r="113" spans="1:19" x14ac:dyDescent="0.2">
      <c r="A113" s="25">
        <f t="shared" si="2"/>
        <v>18</v>
      </c>
      <c r="B113" s="25" t="s">
        <v>101</v>
      </c>
      <c r="C113" s="25">
        <v>91977.297129880564</v>
      </c>
      <c r="D113" s="25">
        <v>82.514363556340854</v>
      </c>
      <c r="E113" s="25">
        <v>0</v>
      </c>
      <c r="F113" s="25">
        <v>155119.34412381242</v>
      </c>
      <c r="G113" s="25">
        <v>7155.1857091434586</v>
      </c>
      <c r="H113" s="25">
        <v>11897.180653075553</v>
      </c>
      <c r="I113" s="25">
        <v>24681.123752121217</v>
      </c>
      <c r="J113" s="25">
        <v>6766.3097419095693</v>
      </c>
      <c r="K113" s="25">
        <v>30062.748238256692</v>
      </c>
      <c r="L113" s="25">
        <v>7241.195538528591</v>
      </c>
      <c r="M113" s="25">
        <v>34384.507184917471</v>
      </c>
      <c r="N113" s="25">
        <v>4457.3315444628461</v>
      </c>
      <c r="O113" s="25">
        <v>7963.4218393318615</v>
      </c>
      <c r="P113" s="25">
        <v>13583.365727049579</v>
      </c>
      <c r="Q113" s="25">
        <v>5998.5301934754971</v>
      </c>
      <c r="R113" s="25">
        <v>2842.9758284909258</v>
      </c>
      <c r="S113" s="25">
        <f t="shared" si="3"/>
        <v>404213.03156801255</v>
      </c>
    </row>
    <row r="114" spans="1:19" x14ac:dyDescent="0.2">
      <c r="A114" s="25">
        <f t="shared" si="2"/>
        <v>19</v>
      </c>
      <c r="B114" s="25" t="s">
        <v>102</v>
      </c>
      <c r="C114" s="25">
        <v>51633.649020726902</v>
      </c>
      <c r="D114" s="25">
        <v>0</v>
      </c>
      <c r="E114" s="25">
        <v>0</v>
      </c>
      <c r="F114" s="25">
        <v>8357.8819443104439</v>
      </c>
      <c r="G114" s="25">
        <v>1891.6937074878551</v>
      </c>
      <c r="H114" s="25">
        <v>4426.6411878028794</v>
      </c>
      <c r="I114" s="25">
        <v>12827.902913003612</v>
      </c>
      <c r="J114" s="25">
        <v>1886.072435488948</v>
      </c>
      <c r="K114" s="25">
        <v>20843.772222699903</v>
      </c>
      <c r="L114" s="25">
        <v>4395.394312051174</v>
      </c>
      <c r="M114" s="25">
        <v>18557.038368035272</v>
      </c>
      <c r="N114" s="25">
        <v>2238.5583551883078</v>
      </c>
      <c r="O114" s="25">
        <v>5251.1698501972496</v>
      </c>
      <c r="P114" s="25">
        <v>4238.1699656130395</v>
      </c>
      <c r="Q114" s="25">
        <v>4801.7306323611811</v>
      </c>
      <c r="R114" s="25">
        <v>2346.9477356362891</v>
      </c>
      <c r="S114" s="25">
        <f t="shared" si="3"/>
        <v>143696.62265060304</v>
      </c>
    </row>
    <row r="115" spans="1:19" x14ac:dyDescent="0.2">
      <c r="A115" s="25">
        <f t="shared" si="2"/>
        <v>20</v>
      </c>
      <c r="B115" s="25" t="s">
        <v>103</v>
      </c>
      <c r="C115" s="25">
        <v>198270.67472274887</v>
      </c>
      <c r="D115" s="25">
        <v>0</v>
      </c>
      <c r="E115" s="25">
        <v>0</v>
      </c>
      <c r="F115" s="25">
        <v>4766.5601412420147</v>
      </c>
      <c r="G115" s="25">
        <v>1552.15033986198</v>
      </c>
      <c r="H115" s="25">
        <v>2381.6250776901102</v>
      </c>
      <c r="I115" s="25">
        <v>24176.023299616161</v>
      </c>
      <c r="J115" s="25">
        <v>2342.2519121658152</v>
      </c>
      <c r="K115" s="25">
        <v>22591.354471808863</v>
      </c>
      <c r="L115" s="25">
        <v>4573.8662986815862</v>
      </c>
      <c r="M115" s="25">
        <v>19625.733735902322</v>
      </c>
      <c r="N115" s="25">
        <v>3772.8626253877546</v>
      </c>
      <c r="O115" s="25">
        <v>5182.4887338069357</v>
      </c>
      <c r="P115" s="25">
        <v>12723.342992080421</v>
      </c>
      <c r="Q115" s="25">
        <v>3360.5911476137753</v>
      </c>
      <c r="R115" s="25">
        <v>1837.1410846468018</v>
      </c>
      <c r="S115" s="25">
        <f t="shared" si="3"/>
        <v>307156.66658325336</v>
      </c>
    </row>
    <row r="116" spans="1:19" x14ac:dyDescent="0.2">
      <c r="A116" s="25">
        <f t="shared" si="2"/>
        <v>21</v>
      </c>
      <c r="B116" s="25" t="s">
        <v>104</v>
      </c>
      <c r="C116" s="25">
        <v>248872.18381833451</v>
      </c>
      <c r="D116" s="25">
        <v>0</v>
      </c>
      <c r="E116" s="25">
        <v>0</v>
      </c>
      <c r="F116" s="25">
        <v>53131.598618241231</v>
      </c>
      <c r="G116" s="25">
        <v>10715.845579044842</v>
      </c>
      <c r="H116" s="25">
        <v>18226.006206470633</v>
      </c>
      <c r="I116" s="25">
        <v>25893.127321266886</v>
      </c>
      <c r="J116" s="25">
        <v>3244.0990585646528</v>
      </c>
      <c r="K116" s="25">
        <v>29621.427244894563</v>
      </c>
      <c r="L116" s="25">
        <v>6367.575459446557</v>
      </c>
      <c r="M116" s="25">
        <v>29921.255830827311</v>
      </c>
      <c r="N116" s="25">
        <v>3608.8622840749194</v>
      </c>
      <c r="O116" s="25">
        <v>8258.871353239565</v>
      </c>
      <c r="P116" s="25">
        <v>7830.554239712802</v>
      </c>
      <c r="Q116" s="25">
        <v>6209.5550049502153</v>
      </c>
      <c r="R116" s="25">
        <v>2443.3976425802466</v>
      </c>
      <c r="S116" s="25">
        <f t="shared" si="3"/>
        <v>454344.35966164898</v>
      </c>
    </row>
    <row r="117" spans="1:19" x14ac:dyDescent="0.2">
      <c r="A117" s="25">
        <f t="shared" si="2"/>
        <v>22</v>
      </c>
      <c r="B117" s="25" t="s">
        <v>105</v>
      </c>
      <c r="C117" s="25">
        <v>46917.025874066188</v>
      </c>
      <c r="D117" s="25">
        <v>0</v>
      </c>
      <c r="E117" s="25">
        <v>0</v>
      </c>
      <c r="F117" s="25">
        <v>9615.9496693694109</v>
      </c>
      <c r="G117" s="25">
        <v>1670.012794336302</v>
      </c>
      <c r="H117" s="25">
        <v>2406.9459446278943</v>
      </c>
      <c r="I117" s="25">
        <v>7724.2981230429414</v>
      </c>
      <c r="J117" s="25">
        <v>1711.9072587523342</v>
      </c>
      <c r="K117" s="25">
        <v>12453.091324118059</v>
      </c>
      <c r="L117" s="25">
        <v>3046.1095182537033</v>
      </c>
      <c r="M117" s="25">
        <v>14618.971592259692</v>
      </c>
      <c r="N117" s="25">
        <v>1884.4650804105613</v>
      </c>
      <c r="O117" s="25">
        <v>2923.0200467523355</v>
      </c>
      <c r="P117" s="25">
        <v>6805.7242668896952</v>
      </c>
      <c r="Q117" s="25">
        <v>2437.9615636058275</v>
      </c>
      <c r="R117" s="25">
        <v>1299.7773173876124</v>
      </c>
      <c r="S117" s="25">
        <f t="shared" si="3"/>
        <v>115515.26037387257</v>
      </c>
    </row>
    <row r="118" spans="1:19" x14ac:dyDescent="0.2">
      <c r="A118" s="25">
        <f t="shared" si="2"/>
        <v>23</v>
      </c>
      <c r="B118" s="25" t="s">
        <v>106</v>
      </c>
      <c r="C118" s="25">
        <v>92926.744451602543</v>
      </c>
      <c r="D118" s="25">
        <v>3.7506528889245847</v>
      </c>
      <c r="E118" s="25">
        <v>215.79270753989726</v>
      </c>
      <c r="F118" s="25">
        <v>45273.077451327314</v>
      </c>
      <c r="G118" s="25">
        <v>3682.1873293741246</v>
      </c>
      <c r="H118" s="25">
        <v>23835.036780857052</v>
      </c>
      <c r="I118" s="25">
        <v>28139.606616038218</v>
      </c>
      <c r="J118" s="25">
        <v>3505.3177939851917</v>
      </c>
      <c r="K118" s="25">
        <v>34427.587521544221</v>
      </c>
      <c r="L118" s="25">
        <v>7495.5816344278519</v>
      </c>
      <c r="M118" s="25">
        <v>28836.778779093002</v>
      </c>
      <c r="N118" s="25">
        <v>3443.6650186417614</v>
      </c>
      <c r="O118" s="25">
        <v>8142.5181266132258</v>
      </c>
      <c r="P118" s="25">
        <v>15279.885514314039</v>
      </c>
      <c r="Q118" s="25">
        <v>5324.3999381011554</v>
      </c>
      <c r="R118" s="25">
        <v>2562.8118130822886</v>
      </c>
      <c r="S118" s="25">
        <f t="shared" si="3"/>
        <v>303094.74212943087</v>
      </c>
    </row>
    <row r="119" spans="1:19" x14ac:dyDescent="0.2">
      <c r="A119" s="25">
        <f t="shared" si="2"/>
        <v>24</v>
      </c>
      <c r="B119" s="25" t="s">
        <v>107</v>
      </c>
      <c r="C119" s="25">
        <v>71207.527184039602</v>
      </c>
      <c r="D119" s="25">
        <v>3.7506528889245847</v>
      </c>
      <c r="E119" s="25">
        <v>0</v>
      </c>
      <c r="F119" s="25">
        <v>57959.681829056113</v>
      </c>
      <c r="G119" s="25">
        <v>5603.6449565605062</v>
      </c>
      <c r="H119" s="25">
        <v>9020.8091431577941</v>
      </c>
      <c r="I119" s="25">
        <v>31723.955278048285</v>
      </c>
      <c r="J119" s="25">
        <v>4947.9771363683622</v>
      </c>
      <c r="K119" s="25">
        <v>36093.136785382179</v>
      </c>
      <c r="L119" s="25">
        <v>11243.672617922923</v>
      </c>
      <c r="M119" s="25">
        <v>39198.662855799193</v>
      </c>
      <c r="N119" s="25">
        <v>4998.1656819485861</v>
      </c>
      <c r="O119" s="25">
        <v>13122.065418790316</v>
      </c>
      <c r="P119" s="25">
        <v>6415.3862586491323</v>
      </c>
      <c r="Q119" s="25">
        <v>8127.2124044961711</v>
      </c>
      <c r="R119" s="25">
        <v>3380.3395957501152</v>
      </c>
      <c r="S119" s="25">
        <f t="shared" si="3"/>
        <v>303045.9877988582</v>
      </c>
    </row>
    <row r="120" spans="1:19" x14ac:dyDescent="0.2">
      <c r="A120" s="25">
        <f t="shared" si="2"/>
        <v>25</v>
      </c>
      <c r="B120" s="25" t="s">
        <v>108</v>
      </c>
      <c r="C120" s="25">
        <v>196763.59866925632</v>
      </c>
      <c r="D120" s="25">
        <v>0</v>
      </c>
      <c r="E120" s="25">
        <v>0</v>
      </c>
      <c r="F120" s="25">
        <v>42120.227458032205</v>
      </c>
      <c r="G120" s="25">
        <v>9755.1032944948747</v>
      </c>
      <c r="H120" s="25">
        <v>7803.5159230129002</v>
      </c>
      <c r="I120" s="25">
        <v>36718.093531810155</v>
      </c>
      <c r="J120" s="25">
        <v>5698.7246015087367</v>
      </c>
      <c r="K120" s="25">
        <v>40909.482460236526</v>
      </c>
      <c r="L120" s="25">
        <v>7478.4402135955579</v>
      </c>
      <c r="M120" s="25">
        <v>39586.257398107933</v>
      </c>
      <c r="N120" s="25">
        <v>2920.4322060240738</v>
      </c>
      <c r="O120" s="25">
        <v>8293.5859410241792</v>
      </c>
      <c r="P120" s="25">
        <v>9910.7145731069941</v>
      </c>
      <c r="Q120" s="25">
        <v>6230.7052899723203</v>
      </c>
      <c r="R120" s="25">
        <v>3205.8111927086688</v>
      </c>
      <c r="S120" s="25">
        <f t="shared" si="3"/>
        <v>417394.69275289151</v>
      </c>
    </row>
    <row r="121" spans="1:19" x14ac:dyDescent="0.2">
      <c r="A121" s="25">
        <f t="shared" si="2"/>
        <v>26</v>
      </c>
      <c r="B121" s="25" t="s">
        <v>109</v>
      </c>
      <c r="C121" s="25">
        <v>30243.577300994399</v>
      </c>
      <c r="D121" s="25">
        <v>0</v>
      </c>
      <c r="E121" s="25">
        <v>0</v>
      </c>
      <c r="F121" s="25">
        <v>10954.189798128322</v>
      </c>
      <c r="G121" s="25">
        <v>903.57797543237223</v>
      </c>
      <c r="H121" s="25">
        <v>8458.1036223299798</v>
      </c>
      <c r="I121" s="25">
        <v>17955.667002240494</v>
      </c>
      <c r="J121" s="25">
        <v>2450.2340214962428</v>
      </c>
      <c r="K121" s="25">
        <v>13296.734822394064</v>
      </c>
      <c r="L121" s="25">
        <v>3733.0413938168986</v>
      </c>
      <c r="M121" s="25">
        <v>12208.503592331688</v>
      </c>
      <c r="N121" s="25">
        <v>1781.9439890399865</v>
      </c>
      <c r="O121" s="25">
        <v>3349.2008260073999</v>
      </c>
      <c r="P121" s="25">
        <v>3405.0739051499791</v>
      </c>
      <c r="Q121" s="25">
        <v>1471.6346039228335</v>
      </c>
      <c r="R121" s="25">
        <v>1368.6701080618673</v>
      </c>
      <c r="S121" s="25">
        <f t="shared" si="3"/>
        <v>111580.15296134654</v>
      </c>
    </row>
    <row r="122" spans="1:19" x14ac:dyDescent="0.2">
      <c r="A122" s="25">
        <f t="shared" si="2"/>
        <v>27</v>
      </c>
      <c r="B122" s="25" t="s">
        <v>110</v>
      </c>
      <c r="C122" s="25">
        <v>62065.39110142523</v>
      </c>
      <c r="D122" s="25">
        <v>7.5013057778491694</v>
      </c>
      <c r="E122" s="25">
        <v>0</v>
      </c>
      <c r="F122" s="25">
        <v>57611.109598015573</v>
      </c>
      <c r="G122" s="25">
        <v>4286.8525662471538</v>
      </c>
      <c r="H122" s="25">
        <v>5854.2185959554081</v>
      </c>
      <c r="I122" s="25">
        <v>19671.271943652122</v>
      </c>
      <c r="J122" s="25">
        <v>7457.7249954782501</v>
      </c>
      <c r="K122" s="25">
        <v>20781.278043939154</v>
      </c>
      <c r="L122" s="25">
        <v>6586.425915477219</v>
      </c>
      <c r="M122" s="25">
        <v>24806.2167938823</v>
      </c>
      <c r="N122" s="25">
        <v>2631.9127390857175</v>
      </c>
      <c r="O122" s="25">
        <v>6647.3540585333585</v>
      </c>
      <c r="P122" s="25">
        <v>5934.9046697611639</v>
      </c>
      <c r="Q122" s="25">
        <v>4510.6090702237152</v>
      </c>
      <c r="R122" s="25">
        <v>2374.5048519059915</v>
      </c>
      <c r="S122" s="25">
        <f t="shared" si="3"/>
        <v>231227.27624936021</v>
      </c>
    </row>
    <row r="123" spans="1:19" x14ac:dyDescent="0.2">
      <c r="A123" s="25">
        <f t="shared" si="2"/>
        <v>28</v>
      </c>
      <c r="B123" s="25" t="s">
        <v>111</v>
      </c>
      <c r="C123" s="25">
        <v>111080.34145852315</v>
      </c>
      <c r="D123" s="25">
        <v>3.7506528889245847</v>
      </c>
      <c r="E123" s="25">
        <v>93.825390880925809</v>
      </c>
      <c r="F123" s="25">
        <v>35538.343811049206</v>
      </c>
      <c r="G123" s="25">
        <v>4657.7135000128819</v>
      </c>
      <c r="H123" s="25">
        <v>6950.1650876012654</v>
      </c>
      <c r="I123" s="25">
        <v>23447.148090433053</v>
      </c>
      <c r="J123" s="25">
        <v>2837.9574806099135</v>
      </c>
      <c r="K123" s="25">
        <v>25360.787991501071</v>
      </c>
      <c r="L123" s="25">
        <v>8499.6572021678476</v>
      </c>
      <c r="M123" s="25">
        <v>24964.356529551209</v>
      </c>
      <c r="N123" s="25">
        <v>2799.1926519625772</v>
      </c>
      <c r="O123" s="25">
        <v>8418.458449538939</v>
      </c>
      <c r="P123" s="25">
        <v>12543.574911278854</v>
      </c>
      <c r="Q123" s="25">
        <v>3637.4071823431145</v>
      </c>
      <c r="R123" s="25">
        <v>2957.7971462813507</v>
      </c>
      <c r="S123" s="25">
        <f t="shared" si="3"/>
        <v>273790.4775366243</v>
      </c>
    </row>
    <row r="124" spans="1:19" s="28" customFormat="1" ht="5.0999999999999996" customHeight="1" x14ac:dyDescent="0.2"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</row>
    <row r="125" spans="1:19" x14ac:dyDescent="0.2">
      <c r="A125" s="25">
        <v>1</v>
      </c>
      <c r="B125" s="25" t="s">
        <v>112</v>
      </c>
      <c r="C125" s="25">
        <v>80327.397608840911</v>
      </c>
      <c r="D125" s="25">
        <v>11.251958666773753</v>
      </c>
      <c r="E125" s="25">
        <v>0</v>
      </c>
      <c r="F125" s="25">
        <v>7049.1989339206702</v>
      </c>
      <c r="G125" s="25">
        <v>1618.8128504453441</v>
      </c>
      <c r="H125" s="25">
        <v>1709.1983929058295</v>
      </c>
      <c r="I125" s="25">
        <v>10079.076701305497</v>
      </c>
      <c r="J125" s="25">
        <v>1512.3520750333578</v>
      </c>
      <c r="K125" s="25">
        <v>10909.255116572185</v>
      </c>
      <c r="L125" s="25">
        <v>2909.1691773621092</v>
      </c>
      <c r="M125" s="25">
        <v>11768.247927262557</v>
      </c>
      <c r="N125" s="25">
        <v>2061.7206776738226</v>
      </c>
      <c r="O125" s="25">
        <v>2242.5484354742066</v>
      </c>
      <c r="P125" s="25">
        <v>5001.7116832272968</v>
      </c>
      <c r="Q125" s="25">
        <v>1979.8950826560647</v>
      </c>
      <c r="R125" s="25">
        <v>1051.763270960294</v>
      </c>
      <c r="S125" s="25">
        <f t="shared" si="3"/>
        <v>140231.59989230693</v>
      </c>
    </row>
    <row r="126" spans="1:19" x14ac:dyDescent="0.2">
      <c r="A126" s="25">
        <f t="shared" si="2"/>
        <v>2</v>
      </c>
      <c r="B126" s="25" t="s">
        <v>113</v>
      </c>
      <c r="C126" s="25">
        <v>4953.8427269379808</v>
      </c>
      <c r="D126" s="25">
        <v>75.013057778491685</v>
      </c>
      <c r="E126" s="25">
        <v>0</v>
      </c>
      <c r="F126" s="25">
        <v>927793.49912986031</v>
      </c>
      <c r="G126" s="25">
        <v>34038.17142538762</v>
      </c>
      <c r="H126" s="25">
        <v>40754.621920720405</v>
      </c>
      <c r="I126" s="25">
        <v>132978.63566938348</v>
      </c>
      <c r="J126" s="25">
        <v>15035.490234303143</v>
      </c>
      <c r="K126" s="25">
        <v>126094.01708670374</v>
      </c>
      <c r="L126" s="25">
        <v>18571.159982218156</v>
      </c>
      <c r="M126" s="25">
        <v>168543.37196734559</v>
      </c>
      <c r="N126" s="25">
        <v>16045.774994567182</v>
      </c>
      <c r="O126" s="25">
        <v>48214.22918302811</v>
      </c>
      <c r="P126" s="25">
        <v>28052.520351077845</v>
      </c>
      <c r="Q126" s="25">
        <v>74110.134554617296</v>
      </c>
      <c r="R126" s="25">
        <v>21007.708302936182</v>
      </c>
      <c r="S126" s="25">
        <f t="shared" si="3"/>
        <v>1656268.1905868659</v>
      </c>
    </row>
    <row r="127" spans="1:19" x14ac:dyDescent="0.2">
      <c r="A127" s="25">
        <f t="shared" si="2"/>
        <v>3</v>
      </c>
      <c r="B127" s="25" t="s">
        <v>114</v>
      </c>
      <c r="C127" s="25">
        <v>0</v>
      </c>
      <c r="D127" s="25">
        <v>93.766322223114599</v>
      </c>
      <c r="E127" s="25">
        <v>1628.3832835733515</v>
      </c>
      <c r="F127" s="25">
        <v>863065.17844914517</v>
      </c>
      <c r="G127" s="25">
        <v>90450.641400812106</v>
      </c>
      <c r="H127" s="25">
        <v>317091.21043960046</v>
      </c>
      <c r="I127" s="25">
        <v>873425.51558584708</v>
      </c>
      <c r="J127" s="25">
        <v>38866.821878106079</v>
      </c>
      <c r="K127" s="25">
        <v>294374.48517370952</v>
      </c>
      <c r="L127" s="25">
        <v>66382.163198844588</v>
      </c>
      <c r="M127" s="25">
        <v>444279.03913871211</v>
      </c>
      <c r="N127" s="25">
        <v>86610.121508394455</v>
      </c>
      <c r="O127" s="25">
        <v>96753.628595427377</v>
      </c>
      <c r="P127" s="25">
        <v>121377.75827488161</v>
      </c>
      <c r="Q127" s="25">
        <v>114359.15304573065</v>
      </c>
      <c r="R127" s="25">
        <v>30367.942129211635</v>
      </c>
      <c r="S127" s="25">
        <f t="shared" si="3"/>
        <v>3439125.808424219</v>
      </c>
    </row>
    <row r="128" spans="1:19" x14ac:dyDescent="0.2">
      <c r="A128" s="25">
        <f t="shared" si="2"/>
        <v>4</v>
      </c>
      <c r="B128" s="25" t="s">
        <v>115</v>
      </c>
      <c r="C128" s="25">
        <v>0</v>
      </c>
      <c r="D128" s="25">
        <v>71.262404889567108</v>
      </c>
      <c r="E128" s="25">
        <v>0</v>
      </c>
      <c r="F128" s="25">
        <v>96873.409040981467</v>
      </c>
      <c r="G128" s="25">
        <v>29266.664739192212</v>
      </c>
      <c r="H128" s="25">
        <v>37051.814039745899</v>
      </c>
      <c r="I128" s="25">
        <v>187691.71559015708</v>
      </c>
      <c r="J128" s="25">
        <v>27610.244106964437</v>
      </c>
      <c r="K128" s="25">
        <v>224809.27725855188</v>
      </c>
      <c r="L128" s="25">
        <v>21272.482179599629</v>
      </c>
      <c r="M128" s="25">
        <v>273574.66571051168</v>
      </c>
      <c r="N128" s="25">
        <v>24791.553682904971</v>
      </c>
      <c r="O128" s="25">
        <v>90738.956417389782</v>
      </c>
      <c r="P128" s="25">
        <v>52291.927767264096</v>
      </c>
      <c r="Q128" s="25">
        <v>41792.666738327527</v>
      </c>
      <c r="R128" s="25">
        <v>25223.947092200589</v>
      </c>
      <c r="S128" s="25">
        <f t="shared" si="3"/>
        <v>1133060.586768681</v>
      </c>
    </row>
    <row r="129" spans="1:19" x14ac:dyDescent="0.2">
      <c r="A129" s="25">
        <f t="shared" si="2"/>
        <v>5</v>
      </c>
      <c r="B129" s="25" t="s">
        <v>116</v>
      </c>
      <c r="C129" s="25">
        <v>68831.623687312385</v>
      </c>
      <c r="D129" s="25">
        <v>135.02350400128506</v>
      </c>
      <c r="E129" s="25">
        <v>492.57405809085355</v>
      </c>
      <c r="F129" s="25">
        <v>323186.5569725571</v>
      </c>
      <c r="G129" s="25">
        <v>106019.24234863084</v>
      </c>
      <c r="H129" s="25">
        <v>69059.25061380316</v>
      </c>
      <c r="I129" s="25">
        <v>130326.37947405159</v>
      </c>
      <c r="J129" s="25">
        <v>19836.467858600117</v>
      </c>
      <c r="K129" s="25">
        <v>130419.07216086164</v>
      </c>
      <c r="L129" s="25">
        <v>31983.769509059912</v>
      </c>
      <c r="M129" s="25">
        <v>157021.31546729882</v>
      </c>
      <c r="N129" s="25">
        <v>50646.401093897774</v>
      </c>
      <c r="O129" s="25">
        <v>55785.305799408183</v>
      </c>
      <c r="P129" s="25">
        <v>49251.041399198184</v>
      </c>
      <c r="Q129" s="25">
        <v>34217.311338292035</v>
      </c>
      <c r="R129" s="25">
        <v>12226.173918324464</v>
      </c>
      <c r="S129" s="25">
        <f t="shared" si="3"/>
        <v>1239437.5092033884</v>
      </c>
    </row>
    <row r="130" spans="1:19" x14ac:dyDescent="0.2">
      <c r="A130" s="25">
        <f t="shared" si="2"/>
        <v>6</v>
      </c>
      <c r="B130" s="25" t="s">
        <v>117</v>
      </c>
      <c r="C130" s="25">
        <v>109626.46630708805</v>
      </c>
      <c r="D130" s="25">
        <v>232.54047911332427</v>
      </c>
      <c r="E130" s="25">
        <v>253.55786786346303</v>
      </c>
      <c r="F130" s="25">
        <v>26653.146152178</v>
      </c>
      <c r="G130" s="25">
        <v>21845.092709204484</v>
      </c>
      <c r="H130" s="25">
        <v>17006.096751027322</v>
      </c>
      <c r="I130" s="25">
        <v>37999.773646060479</v>
      </c>
      <c r="J130" s="25">
        <v>7674.7246598846314</v>
      </c>
      <c r="K130" s="25">
        <v>59765.541515735342</v>
      </c>
      <c r="L130" s="25">
        <v>11844.791916950639</v>
      </c>
      <c r="M130" s="25">
        <v>66283.705255366847</v>
      </c>
      <c r="N130" s="25">
        <v>7420.1909019702634</v>
      </c>
      <c r="O130" s="25">
        <v>16283.454772288063</v>
      </c>
      <c r="P130" s="25">
        <v>15742.52933942766</v>
      </c>
      <c r="Q130" s="25">
        <v>11853.643830406047</v>
      </c>
      <c r="R130" s="25">
        <v>4863.8310216024083</v>
      </c>
      <c r="S130" s="25">
        <f t="shared" si="3"/>
        <v>415349.08712616703</v>
      </c>
    </row>
    <row r="131" spans="1:19" x14ac:dyDescent="0.2">
      <c r="A131" s="25">
        <f t="shared" si="2"/>
        <v>7</v>
      </c>
      <c r="B131" s="25" t="s">
        <v>118</v>
      </c>
      <c r="C131" s="25">
        <v>13887.190352057518</v>
      </c>
      <c r="D131" s="25">
        <v>7.5013057778491694</v>
      </c>
      <c r="E131" s="25">
        <v>0</v>
      </c>
      <c r="F131" s="25">
        <v>25253.683464243833</v>
      </c>
      <c r="G131" s="25">
        <v>3650.2023377013934</v>
      </c>
      <c r="H131" s="25">
        <v>14028.835155113045</v>
      </c>
      <c r="I131" s="25">
        <v>29764.652513599969</v>
      </c>
      <c r="J131" s="25">
        <v>19637.581388027364</v>
      </c>
      <c r="K131" s="25">
        <v>36534.068074625851</v>
      </c>
      <c r="L131" s="25">
        <v>8360.6527434403433</v>
      </c>
      <c r="M131" s="25">
        <v>50090.339080086414</v>
      </c>
      <c r="N131" s="25">
        <v>8984.5094477597358</v>
      </c>
      <c r="O131" s="25">
        <v>15936.114599210519</v>
      </c>
      <c r="P131" s="25">
        <v>10310.761909114201</v>
      </c>
      <c r="Q131" s="25">
        <v>7393.1401519268038</v>
      </c>
      <c r="R131" s="25">
        <v>3766.1392235259436</v>
      </c>
      <c r="S131" s="25">
        <f t="shared" si="3"/>
        <v>247605.37174621082</v>
      </c>
    </row>
    <row r="132" spans="1:19" x14ac:dyDescent="0.2">
      <c r="A132" s="25">
        <f t="shared" si="2"/>
        <v>8</v>
      </c>
      <c r="B132" s="25" t="s">
        <v>119</v>
      </c>
      <c r="C132" s="25">
        <v>39463.462150626328</v>
      </c>
      <c r="D132" s="25">
        <v>3.7506528889245847</v>
      </c>
      <c r="E132" s="25">
        <v>0</v>
      </c>
      <c r="F132" s="25">
        <v>12294.982353026953</v>
      </c>
      <c r="G132" s="25">
        <v>2010.8376255233077</v>
      </c>
      <c r="H132" s="25">
        <v>3855.4517595013945</v>
      </c>
      <c r="I132" s="25">
        <v>4651.8779333489065</v>
      </c>
      <c r="J132" s="25">
        <v>677.57214640389429</v>
      </c>
      <c r="K132" s="25">
        <v>10795.250899554285</v>
      </c>
      <c r="L132" s="25">
        <v>2359.7945504297959</v>
      </c>
      <c r="M132" s="25">
        <v>11218.451854069366</v>
      </c>
      <c r="N132" s="25">
        <v>1628.7890835048299</v>
      </c>
      <c r="O132" s="25">
        <v>2964.9464865700093</v>
      </c>
      <c r="P132" s="25">
        <v>6736.914083591887</v>
      </c>
      <c r="Q132" s="25">
        <v>1785.6658023158168</v>
      </c>
      <c r="R132" s="25">
        <v>1148.2131779042511</v>
      </c>
      <c r="S132" s="25">
        <f t="shared" si="3"/>
        <v>101595.96055925997</v>
      </c>
    </row>
    <row r="133" spans="1:19" x14ac:dyDescent="0.2">
      <c r="A133" s="25">
        <f t="shared" si="2"/>
        <v>9</v>
      </c>
      <c r="B133" s="25" t="s">
        <v>120</v>
      </c>
      <c r="C133" s="25">
        <v>193583.25864195812</v>
      </c>
      <c r="D133" s="25">
        <v>26.254570222472097</v>
      </c>
      <c r="E133" s="25">
        <v>4305.7404489656146</v>
      </c>
      <c r="F133" s="25">
        <v>239931.99553286284</v>
      </c>
      <c r="G133" s="25">
        <v>28764.321056976099</v>
      </c>
      <c r="H133" s="25">
        <v>61618.469053659588</v>
      </c>
      <c r="I133" s="25">
        <v>137047.21441554444</v>
      </c>
      <c r="J133" s="25">
        <v>26306.659710095708</v>
      </c>
      <c r="K133" s="25">
        <v>179421.42730532092</v>
      </c>
      <c r="L133" s="25">
        <v>46126.235650061317</v>
      </c>
      <c r="M133" s="25">
        <v>157074.26196708644</v>
      </c>
      <c r="N133" s="25">
        <v>71113.253033704183</v>
      </c>
      <c r="O133" s="25">
        <v>39490.192295923494</v>
      </c>
      <c r="P133" s="25">
        <v>40493.814824466281</v>
      </c>
      <c r="Q133" s="25">
        <v>32710.376875534967</v>
      </c>
      <c r="R133" s="25">
        <v>11321.381934135916</v>
      </c>
      <c r="S133" s="25">
        <f t="shared" si="3"/>
        <v>1269334.8573165182</v>
      </c>
    </row>
    <row r="134" spans="1:19" x14ac:dyDescent="0.2">
      <c r="A134" s="25">
        <f t="shared" si="2"/>
        <v>10</v>
      </c>
      <c r="B134" s="25" t="s">
        <v>121</v>
      </c>
      <c r="C134" s="25">
        <v>36261.917191702858</v>
      </c>
      <c r="D134" s="25">
        <v>0</v>
      </c>
      <c r="E134" s="25">
        <v>0</v>
      </c>
      <c r="F134" s="25">
        <v>1588.5037635061285</v>
      </c>
      <c r="G134" s="25">
        <v>910.97015963993408</v>
      </c>
      <c r="H134" s="25">
        <v>2417.8507489144099</v>
      </c>
      <c r="I134" s="25">
        <v>5825.2439002174633</v>
      </c>
      <c r="J134" s="25">
        <v>647.23712006599783</v>
      </c>
      <c r="K134" s="25">
        <v>4605.198280936459</v>
      </c>
      <c r="L134" s="25">
        <v>3104.4336107931963</v>
      </c>
      <c r="M134" s="25">
        <v>11640.593638265525</v>
      </c>
      <c r="N134" s="25">
        <v>2503.0731454649313</v>
      </c>
      <c r="O134" s="25">
        <v>2614.9285485239448</v>
      </c>
      <c r="P134" s="25">
        <v>4545.9017678278906</v>
      </c>
      <c r="Q134" s="25">
        <v>2101.4271091896771</v>
      </c>
      <c r="R134" s="25">
        <v>1207.9202631552723</v>
      </c>
      <c r="S134" s="25">
        <f t="shared" si="3"/>
        <v>79975.199248203688</v>
      </c>
    </row>
    <row r="135" spans="1:19" x14ac:dyDescent="0.2">
      <c r="A135" s="25">
        <f t="shared" si="2"/>
        <v>11</v>
      </c>
      <c r="B135" s="25" t="s">
        <v>122</v>
      </c>
      <c r="C135" s="25">
        <v>798.32031014940992</v>
      </c>
      <c r="D135" s="25">
        <v>105.01828088988839</v>
      </c>
      <c r="E135" s="25">
        <v>376.94057490123873</v>
      </c>
      <c r="F135" s="25">
        <v>1031862.341120849</v>
      </c>
      <c r="G135" s="25">
        <v>79349.16686419434</v>
      </c>
      <c r="H135" s="25">
        <v>176399.08804394284</v>
      </c>
      <c r="I135" s="25">
        <v>225061.35863366729</v>
      </c>
      <c r="J135" s="25">
        <v>56310.7780863546</v>
      </c>
      <c r="K135" s="25">
        <v>269667.50385335844</v>
      </c>
      <c r="L135" s="25">
        <v>36890.058255153876</v>
      </c>
      <c r="M135" s="25">
        <v>334798.77859322511</v>
      </c>
      <c r="N135" s="25">
        <v>43665.429420028137</v>
      </c>
      <c r="O135" s="25">
        <v>92217.09073728534</v>
      </c>
      <c r="P135" s="25">
        <v>31438.589162151598</v>
      </c>
      <c r="Q135" s="25">
        <v>90696.383749971719</v>
      </c>
      <c r="R135" s="25">
        <v>38873.905351126326</v>
      </c>
      <c r="S135" s="25">
        <f t="shared" si="3"/>
        <v>2508510.7510372493</v>
      </c>
    </row>
    <row r="136" spans="1:19" x14ac:dyDescent="0.2">
      <c r="A136" s="25">
        <f t="shared" si="2"/>
        <v>12</v>
      </c>
      <c r="B136" s="25" t="s">
        <v>123</v>
      </c>
      <c r="C136" s="25">
        <v>12017.725187357999</v>
      </c>
      <c r="D136" s="25">
        <v>0</v>
      </c>
      <c r="E136" s="25">
        <v>0</v>
      </c>
      <c r="F136" s="25">
        <v>1014.686529692764</v>
      </c>
      <c r="G136" s="25">
        <v>165.62614929558413</v>
      </c>
      <c r="H136" s="25">
        <v>596.59269357604455</v>
      </c>
      <c r="I136" s="25">
        <v>278.65770763736964</v>
      </c>
      <c r="J136" s="25">
        <v>227.739274664221</v>
      </c>
      <c r="K136" s="25">
        <v>1068.6633091598387</v>
      </c>
      <c r="L136" s="25">
        <v>2895.139536095619</v>
      </c>
      <c r="M136" s="25">
        <v>2153.7597825837133</v>
      </c>
      <c r="N136" s="25">
        <v>1665.6244869555733</v>
      </c>
      <c r="O136" s="25">
        <v>788.76562728121542</v>
      </c>
      <c r="P136" s="25">
        <v>901.01419829108022</v>
      </c>
      <c r="Q136" s="25">
        <v>418.99695652325039</v>
      </c>
      <c r="R136" s="25">
        <v>110.2284650788081</v>
      </c>
      <c r="S136" s="25">
        <f t="shared" si="3"/>
        <v>24303.219904193083</v>
      </c>
    </row>
    <row r="137" spans="1:19" x14ac:dyDescent="0.2">
      <c r="A137" s="25">
        <f t="shared" si="2"/>
        <v>13</v>
      </c>
      <c r="B137" s="25" t="s">
        <v>124</v>
      </c>
      <c r="C137" s="25">
        <v>86661.679625106466</v>
      </c>
      <c r="D137" s="25">
        <v>7.5013057778491694</v>
      </c>
      <c r="E137" s="25">
        <v>1005.8188779084994</v>
      </c>
      <c r="F137" s="25">
        <v>11243.615547518149</v>
      </c>
      <c r="G137" s="25">
        <v>1908.7445063329787</v>
      </c>
      <c r="H137" s="25">
        <v>13531.047981096903</v>
      </c>
      <c r="I137" s="25">
        <v>12462.92558996528</v>
      </c>
      <c r="J137" s="25">
        <v>7430.8878649730823</v>
      </c>
      <c r="K137" s="25">
        <v>28920.88535165587</v>
      </c>
      <c r="L137" s="25">
        <v>3715.8185537462559</v>
      </c>
      <c r="M137" s="25">
        <v>19526.577005842653</v>
      </c>
      <c r="N137" s="25">
        <v>2946.2783676433583</v>
      </c>
      <c r="O137" s="25">
        <v>5476.6797512540652</v>
      </c>
      <c r="P137" s="25">
        <v>5572.720131613587</v>
      </c>
      <c r="Q137" s="25">
        <v>4355.0716710289762</v>
      </c>
      <c r="R137" s="25">
        <v>1129.841767057783</v>
      </c>
      <c r="S137" s="25">
        <f t="shared" si="3"/>
        <v>205896.09389852174</v>
      </c>
    </row>
    <row r="138" spans="1:19" x14ac:dyDescent="0.2">
      <c r="A138" s="25">
        <f t="shared" si="2"/>
        <v>14</v>
      </c>
      <c r="B138" s="25" t="s">
        <v>125</v>
      </c>
      <c r="C138" s="25">
        <v>260402.97902384604</v>
      </c>
      <c r="D138" s="25">
        <v>22.503917333547506</v>
      </c>
      <c r="E138" s="25">
        <v>0</v>
      </c>
      <c r="F138" s="25">
        <v>43040.669896144806</v>
      </c>
      <c r="G138" s="25">
        <v>8240.9851834313122</v>
      </c>
      <c r="H138" s="25">
        <v>19548.613055107264</v>
      </c>
      <c r="I138" s="25">
        <v>56451.902035128507</v>
      </c>
      <c r="J138" s="25">
        <v>6553.1634198009269</v>
      </c>
      <c r="K138" s="25">
        <v>80840.026070366555</v>
      </c>
      <c r="L138" s="25">
        <v>14895.111644105806</v>
      </c>
      <c r="M138" s="25">
        <v>51478.743435516648</v>
      </c>
      <c r="N138" s="25">
        <v>17647.71527365029</v>
      </c>
      <c r="O138" s="25">
        <v>16940.032209992962</v>
      </c>
      <c r="P138" s="25">
        <v>17832.498869016938</v>
      </c>
      <c r="Q138" s="25">
        <v>18788.751851182918</v>
      </c>
      <c r="R138" s="25">
        <v>5552.7589283449588</v>
      </c>
      <c r="S138" s="25">
        <f t="shared" si="3"/>
        <v>618236.45481296931</v>
      </c>
    </row>
    <row r="139" spans="1:19" x14ac:dyDescent="0.2">
      <c r="A139" s="25">
        <f t="shared" si="2"/>
        <v>15</v>
      </c>
      <c r="B139" s="25" t="s">
        <v>126</v>
      </c>
      <c r="C139" s="25">
        <v>221979.35613262889</v>
      </c>
      <c r="D139" s="25">
        <v>71.262404889567108</v>
      </c>
      <c r="E139" s="25">
        <v>30.155245992099108</v>
      </c>
      <c r="F139" s="25">
        <v>112187.11146637502</v>
      </c>
      <c r="G139" s="25">
        <v>10718.438864229822</v>
      </c>
      <c r="H139" s="25">
        <v>76980.352156630353</v>
      </c>
      <c r="I139" s="25">
        <v>75726.089282604036</v>
      </c>
      <c r="J139" s="25">
        <v>10239.66430689666</v>
      </c>
      <c r="K139" s="25">
        <v>93286.091656463119</v>
      </c>
      <c r="L139" s="25">
        <v>17440.010592345923</v>
      </c>
      <c r="M139" s="25">
        <v>94813.519560573361</v>
      </c>
      <c r="N139" s="25">
        <v>8023.0266610462613</v>
      </c>
      <c r="O139" s="25">
        <v>18056.780502287915</v>
      </c>
      <c r="P139" s="25">
        <v>14978.728898233241</v>
      </c>
      <c r="Q139" s="25">
        <v>17977.867137804202</v>
      </c>
      <c r="R139" s="25">
        <v>6618.3007574401036</v>
      </c>
      <c r="S139" s="25">
        <f t="shared" si="3"/>
        <v>779126.75562644075</v>
      </c>
    </row>
    <row r="140" spans="1:19" x14ac:dyDescent="0.2">
      <c r="A140" s="25">
        <f t="shared" si="2"/>
        <v>16</v>
      </c>
      <c r="B140" s="25" t="s">
        <v>127</v>
      </c>
      <c r="C140" s="25">
        <v>1519.6636264664235</v>
      </c>
      <c r="D140" s="25">
        <v>37.506528889245843</v>
      </c>
      <c r="E140" s="25">
        <v>3078.8514155270059</v>
      </c>
      <c r="F140" s="25">
        <v>1498984.9218072256</v>
      </c>
      <c r="G140" s="25">
        <v>70897.591134663162</v>
      </c>
      <c r="H140" s="25">
        <v>43330.450166317736</v>
      </c>
      <c r="I140" s="25">
        <v>411889.54487246618</v>
      </c>
      <c r="J140" s="25">
        <v>44913.771692783521</v>
      </c>
      <c r="K140" s="25">
        <v>334153.37417070533</v>
      </c>
      <c r="L140" s="25">
        <v>66856.66751823196</v>
      </c>
      <c r="M140" s="25">
        <v>402960.35415119684</v>
      </c>
      <c r="N140" s="25">
        <v>41770.213956748608</v>
      </c>
      <c r="O140" s="25">
        <v>84350.790095812335</v>
      </c>
      <c r="P140" s="25">
        <v>53862.315722106141</v>
      </c>
      <c r="Q140" s="25">
        <v>89036.540182757555</v>
      </c>
      <c r="R140" s="25">
        <v>22367.192705574809</v>
      </c>
      <c r="S140" s="25">
        <f t="shared" si="3"/>
        <v>3170009.7497474723</v>
      </c>
    </row>
    <row r="141" spans="1:19" x14ac:dyDescent="0.2">
      <c r="A141" s="25">
        <f t="shared" si="2"/>
        <v>17</v>
      </c>
      <c r="B141" s="25" t="s">
        <v>128</v>
      </c>
      <c r="C141" s="25">
        <v>37569.444479712358</v>
      </c>
      <c r="D141" s="25">
        <v>0</v>
      </c>
      <c r="E141" s="25">
        <v>0</v>
      </c>
      <c r="F141" s="25">
        <v>9680.5599666818671</v>
      </c>
      <c r="G141" s="25">
        <v>1052.1924556352826</v>
      </c>
      <c r="H141" s="25">
        <v>4758.6967496660673</v>
      </c>
      <c r="I141" s="25">
        <v>4114.854680542493</v>
      </c>
      <c r="J141" s="25">
        <v>785.30890223715255</v>
      </c>
      <c r="K141" s="25">
        <v>11088.128413780241</v>
      </c>
      <c r="L141" s="25">
        <v>3165.0527853996446</v>
      </c>
      <c r="M141" s="25">
        <v>10516.09559877309</v>
      </c>
      <c r="N141" s="25">
        <v>1598.7551633727262</v>
      </c>
      <c r="O141" s="25">
        <v>3199.698140909501</v>
      </c>
      <c r="P141" s="25">
        <v>1915.7656488255043</v>
      </c>
      <c r="Q141" s="25">
        <v>1552.0903004738102</v>
      </c>
      <c r="R141" s="25">
        <v>1047.1704182486769</v>
      </c>
      <c r="S141" s="25">
        <f t="shared" si="3"/>
        <v>92043.813704258399</v>
      </c>
    </row>
    <row r="142" spans="1:19" x14ac:dyDescent="0.2">
      <c r="A142" s="25">
        <f t="shared" si="2"/>
        <v>18</v>
      </c>
      <c r="B142" s="65" t="s">
        <v>334</v>
      </c>
      <c r="C142" s="25">
        <v>90719.812538864877</v>
      </c>
      <c r="D142" s="25">
        <v>0</v>
      </c>
      <c r="E142" s="25">
        <v>0</v>
      </c>
      <c r="F142" s="25">
        <v>28408.500234944215</v>
      </c>
      <c r="G142" s="25">
        <v>4734.2882377115284</v>
      </c>
      <c r="H142" s="25">
        <v>3580.8787700520402</v>
      </c>
      <c r="I142" s="25">
        <v>34223.468862478599</v>
      </c>
      <c r="J142" s="25">
        <v>3744.1719064289823</v>
      </c>
      <c r="K142" s="25">
        <v>43020.263974324414</v>
      </c>
      <c r="L142" s="25">
        <v>9726.4020421625592</v>
      </c>
      <c r="M142" s="25">
        <v>46438.457765647247</v>
      </c>
      <c r="N142" s="25">
        <v>9809.9651233187506</v>
      </c>
      <c r="O142" s="25">
        <v>12219.875442456352</v>
      </c>
      <c r="P142" s="25">
        <v>12139.799282256628</v>
      </c>
      <c r="Q142" s="25">
        <v>7283.6320636408946</v>
      </c>
      <c r="R142" s="25">
        <v>4119.788882320453</v>
      </c>
      <c r="S142" s="25">
        <f t="shared" si="3"/>
        <v>310169.30512660759</v>
      </c>
    </row>
    <row r="143" spans="1:19" x14ac:dyDescent="0.2">
      <c r="A143" s="25">
        <f>+A142+1</f>
        <v>19</v>
      </c>
      <c r="B143" s="25" t="s">
        <v>130</v>
      </c>
      <c r="C143" s="25">
        <v>0</v>
      </c>
      <c r="D143" s="25">
        <v>82.514363556340854</v>
      </c>
      <c r="E143" s="25">
        <v>1191.1322166879147</v>
      </c>
      <c r="F143" s="25">
        <v>2884086.8599003484</v>
      </c>
      <c r="G143" s="25">
        <v>81106.575762398177</v>
      </c>
      <c r="H143" s="25">
        <v>139943.66491380354</v>
      </c>
      <c r="I143" s="25">
        <v>457892.2131552269</v>
      </c>
      <c r="J143" s="25">
        <v>54696.441930025947</v>
      </c>
      <c r="K143" s="25">
        <v>275042.79788136983</v>
      </c>
      <c r="L143" s="25">
        <v>97750.351173919975</v>
      </c>
      <c r="M143" s="25">
        <v>435623.384457779</v>
      </c>
      <c r="N143" s="25">
        <v>61512.46521883794</v>
      </c>
      <c r="O143" s="25">
        <v>74045.811512751621</v>
      </c>
      <c r="P143" s="25">
        <v>101729.44500934963</v>
      </c>
      <c r="Q143" s="25">
        <v>101979.55079141822</v>
      </c>
      <c r="R143" s="25">
        <v>21292.465171056432</v>
      </c>
      <c r="S143" s="25">
        <f t="shared" ref="S143:S148" si="4">SUM(C143:R143)</f>
        <v>4787975.6734585306</v>
      </c>
    </row>
    <row r="144" spans="1:19" x14ac:dyDescent="0.2">
      <c r="A144" s="25">
        <f>+A143+1</f>
        <v>20</v>
      </c>
      <c r="B144" s="25" t="s">
        <v>131</v>
      </c>
      <c r="C144" s="25">
        <v>226.62068543706516</v>
      </c>
      <c r="D144" s="25">
        <v>22.503917333547506</v>
      </c>
      <c r="E144" s="25">
        <v>0</v>
      </c>
      <c r="F144" s="25">
        <v>8578.7830136686844</v>
      </c>
      <c r="G144" s="25">
        <v>5443.7858274483806</v>
      </c>
      <c r="H144" s="25">
        <v>34984.22118941728</v>
      </c>
      <c r="I144" s="25">
        <v>21147.940266696511</v>
      </c>
      <c r="J144" s="25">
        <v>35743.514806671294</v>
      </c>
      <c r="K144" s="25">
        <v>33122.555480857816</v>
      </c>
      <c r="L144" s="25">
        <v>4226.8674850420111</v>
      </c>
      <c r="M144" s="25">
        <v>84290.937904695398</v>
      </c>
      <c r="N144" s="25">
        <v>4765.3869882903527</v>
      </c>
      <c r="O144" s="25">
        <v>6600.9698595711807</v>
      </c>
      <c r="P144" s="25">
        <v>9525.4510959416875</v>
      </c>
      <c r="Q144" s="25">
        <v>6927.0773461900799</v>
      </c>
      <c r="R144" s="25">
        <v>2222.94071242263</v>
      </c>
      <c r="S144" s="25">
        <f t="shared" si="4"/>
        <v>257829.55657968391</v>
      </c>
    </row>
    <row r="145" spans="1:19" x14ac:dyDescent="0.2">
      <c r="A145" s="25">
        <f>+A144+1</f>
        <v>21</v>
      </c>
      <c r="B145" s="25" t="s">
        <v>132</v>
      </c>
      <c r="C145" s="25">
        <v>149317.7752166288</v>
      </c>
      <c r="D145" s="25">
        <v>11.251958666773753</v>
      </c>
      <c r="E145" s="25">
        <v>876.34249553861389</v>
      </c>
      <c r="F145" s="25">
        <v>16318.035877670934</v>
      </c>
      <c r="G145" s="25">
        <v>2768.7898738932186</v>
      </c>
      <c r="H145" s="25">
        <v>5061.0637640537625</v>
      </c>
      <c r="I145" s="25">
        <v>24839.001502492905</v>
      </c>
      <c r="J145" s="25">
        <v>6081.6865869358107</v>
      </c>
      <c r="K145" s="25">
        <v>35362.443700245312</v>
      </c>
      <c r="L145" s="25">
        <v>7284.2952525957253</v>
      </c>
      <c r="M145" s="25">
        <v>35297.292465094273</v>
      </c>
      <c r="N145" s="25">
        <v>6702.7096895475579</v>
      </c>
      <c r="O145" s="25">
        <v>8499.8604575733625</v>
      </c>
      <c r="P145" s="25">
        <v>9774.8027162235667</v>
      </c>
      <c r="Q145" s="25">
        <v>4406.6823075849479</v>
      </c>
      <c r="R145" s="25">
        <v>2420.4333790221613</v>
      </c>
      <c r="S145" s="25">
        <f t="shared" si="4"/>
        <v>315022.46724376781</v>
      </c>
    </row>
    <row r="146" spans="1:19" x14ac:dyDescent="0.2">
      <c r="A146" s="25">
        <f>+A145+1</f>
        <v>22</v>
      </c>
      <c r="B146" s="25" t="s">
        <v>133</v>
      </c>
      <c r="C146" s="25">
        <v>56316.68253849561</v>
      </c>
      <c r="D146" s="25">
        <v>71.262404889567108</v>
      </c>
      <c r="E146" s="25">
        <v>430.96278599907743</v>
      </c>
      <c r="F146" s="25">
        <v>804150.79851323215</v>
      </c>
      <c r="G146" s="25">
        <v>74021.126207076348</v>
      </c>
      <c r="H146" s="25">
        <v>59916.027256618974</v>
      </c>
      <c r="I146" s="25">
        <v>56515.877550946148</v>
      </c>
      <c r="J146" s="25">
        <v>7956.7480090152976</v>
      </c>
      <c r="K146" s="25">
        <v>93551.735639932347</v>
      </c>
      <c r="L146" s="25">
        <v>18760.674073124701</v>
      </c>
      <c r="M146" s="25">
        <v>109584.01925916706</v>
      </c>
      <c r="N146" s="25">
        <v>16504.614790193031</v>
      </c>
      <c r="O146" s="25">
        <v>28274.891035078199</v>
      </c>
      <c r="P146" s="25">
        <v>22029.191243531077</v>
      </c>
      <c r="Q146" s="25">
        <v>22308.779291849947</v>
      </c>
      <c r="R146" s="25">
        <v>4583.6670061937702</v>
      </c>
      <c r="S146" s="25">
        <f t="shared" si="4"/>
        <v>1374977.0576053434</v>
      </c>
    </row>
    <row r="147" spans="1:19" ht="5.0999999999999996" customHeight="1" x14ac:dyDescent="0.2"/>
    <row r="148" spans="1:19" s="61" customFormat="1" x14ac:dyDescent="0.2">
      <c r="A148" s="25"/>
      <c r="B148" s="50" t="s">
        <v>137</v>
      </c>
      <c r="C148" s="51">
        <f>SUM(C9:C146)</f>
        <v>9542740.071764892</v>
      </c>
      <c r="D148" s="51">
        <f t="shared" ref="D148:R148" si="5">SUM(D9:D146)</f>
        <v>196146.9254333151</v>
      </c>
      <c r="E148" s="51">
        <f t="shared" si="5"/>
        <v>79154.315941984853</v>
      </c>
      <c r="F148" s="51">
        <f t="shared" si="5"/>
        <v>40083506.242246903</v>
      </c>
      <c r="G148" s="51">
        <f t="shared" si="5"/>
        <v>3022582.5440694485</v>
      </c>
      <c r="H148" s="51">
        <f t="shared" si="5"/>
        <v>4471544.8308836892</v>
      </c>
      <c r="I148" s="51">
        <f t="shared" si="5"/>
        <v>13456363.320891298</v>
      </c>
      <c r="J148" s="51">
        <f t="shared" si="5"/>
        <v>2395463.7223365908</v>
      </c>
      <c r="K148" s="51">
        <f t="shared" si="5"/>
        <v>13194268.465830088</v>
      </c>
      <c r="L148" s="51">
        <f t="shared" si="5"/>
        <v>2679714.208011271</v>
      </c>
      <c r="M148" s="51">
        <f t="shared" si="5"/>
        <v>17324180.681882776</v>
      </c>
      <c r="N148" s="51">
        <f t="shared" si="5"/>
        <v>4526991.2850708561</v>
      </c>
      <c r="O148" s="51">
        <f t="shared" si="5"/>
        <v>4445428.6723284759</v>
      </c>
      <c r="P148" s="51">
        <f t="shared" si="5"/>
        <v>3487648.7261059484</v>
      </c>
      <c r="Q148" s="51">
        <f t="shared" si="5"/>
        <v>4158989.6245771553</v>
      </c>
      <c r="R148" s="51">
        <f t="shared" si="5"/>
        <v>1297526.819558921</v>
      </c>
      <c r="S148" s="51">
        <f t="shared" si="4"/>
        <v>124362250.45693357</v>
      </c>
    </row>
  </sheetData>
  <mergeCells count="4">
    <mergeCell ref="S6:S7"/>
    <mergeCell ref="B6:B7"/>
    <mergeCell ref="C6:J6"/>
    <mergeCell ref="K6:R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Colón.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120123.5576827536</v>
      </c>
      <c r="G9" s="26">
        <f t="shared" ref="G9:G24" si="0">+IF(F9&gt;0,F9/$F$26,0)</f>
        <v>0.37006509330815718</v>
      </c>
      <c r="H9" s="25">
        <f>HLOOKUP(D9,Cuadro2!$B$7:$S$148,142,0)/1000</f>
        <v>9542.7400717648925</v>
      </c>
      <c r="I9" s="26">
        <f>+F9/1000/H9</f>
        <v>1.2587952388871598E-2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74493.752145917184</v>
      </c>
      <c r="G12" s="26">
        <f t="shared" si="0"/>
        <v>0.22949318077607611</v>
      </c>
      <c r="H12" s="25">
        <f>HLOOKUP(D12,Cuadro2!$B$7:$S$148,142,0)/1000</f>
        <v>40083.506242246905</v>
      </c>
      <c r="I12" s="26">
        <f t="shared" si="1"/>
        <v>1.8584639700856018E-3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4837.261831844954</v>
      </c>
      <c r="G13" s="26">
        <f t="shared" si="0"/>
        <v>1.4902170612406854E-2</v>
      </c>
      <c r="H13" s="25">
        <f>HLOOKUP(D13,Cuadro2!$B$7:$S$148,142,0)/1000</f>
        <v>3022.5825440694484</v>
      </c>
      <c r="I13" s="26">
        <f t="shared" si="1"/>
        <v>1.6003737735255743E-3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9345.5012732246723</v>
      </c>
      <c r="G14" s="26">
        <f t="shared" si="0"/>
        <v>2.8790720716257361E-2</v>
      </c>
      <c r="H14" s="25">
        <f>HLOOKUP(D14,Cuadro2!$B$7:$S$148,142,0)/1000</f>
        <v>4471.5448308836894</v>
      </c>
      <c r="I14" s="26">
        <f t="shared" si="1"/>
        <v>2.0899938671480938E-3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25243.934884343915</v>
      </c>
      <c r="G15" s="26">
        <f t="shared" si="0"/>
        <v>7.7769084587985121E-2</v>
      </c>
      <c r="H15" s="25">
        <f>HLOOKUP(D15,Cuadro2!$B$7:$S$148,142,0)/1000</f>
        <v>13456.363320891298</v>
      </c>
      <c r="I15" s="26">
        <f t="shared" si="1"/>
        <v>1.875984936074976E-3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2381.2766299159975</v>
      </c>
      <c r="G16" s="26">
        <f t="shared" si="0"/>
        <v>7.3360078176315738E-3</v>
      </c>
      <c r="H16" s="25">
        <f>HLOOKUP(D16,Cuadro2!$B$7:$S$148,142,0)/1000</f>
        <v>2395.4637223365908</v>
      </c>
      <c r="I16" s="26">
        <f t="shared" si="1"/>
        <v>9.9407751731395264E-4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26570.031687957453</v>
      </c>
      <c r="G17" s="27">
        <f t="shared" si="0"/>
        <v>8.185439596929589E-2</v>
      </c>
      <c r="H17" s="25">
        <f>HLOOKUP(D17,Cuadro2!$B$7:$S$148,142,0)/1000</f>
        <v>13194.268465830088</v>
      </c>
      <c r="I17" s="26">
        <f t="shared" si="1"/>
        <v>2.0137555755188174E-3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5900.2824036020975</v>
      </c>
      <c r="G18" s="27">
        <f t="shared" si="0"/>
        <v>1.8177022062567303E-2</v>
      </c>
      <c r="H18" s="25">
        <f>HLOOKUP(D18,Cuadro2!$B$7:$S$148,142,0)/1000</f>
        <v>2679.7142080112708</v>
      </c>
      <c r="I18" s="26">
        <f t="shared" si="1"/>
        <v>2.2018327125939846E-3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27454.332516404647</v>
      </c>
      <c r="G19" s="27">
        <f t="shared" si="0"/>
        <v>8.4578664837989037E-2</v>
      </c>
      <c r="H19" s="25">
        <f>HLOOKUP(D19,Cuadro2!$B$7:$S$148,142,0)/1000</f>
        <v>17324.180681882775</v>
      </c>
      <c r="I19" s="26">
        <f t="shared" si="1"/>
        <v>1.5847406016213945E-3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3675.6679267294762</v>
      </c>
      <c r="G20" s="27">
        <f t="shared" si="0"/>
        <v>1.1323643925593093E-2</v>
      </c>
      <c r="H20" s="25">
        <f>HLOOKUP(D20,Cuadro2!$B$7:$S$148,142,0)/1000</f>
        <v>4526.9912850708561</v>
      </c>
      <c r="I20" s="26">
        <f t="shared" si="1"/>
        <v>8.119449972990052E-4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6777.2154407718217</v>
      </c>
      <c r="G21" s="27">
        <f t="shared" si="0"/>
        <v>2.087859294912299E-2</v>
      </c>
      <c r="H21" s="25">
        <f>HLOOKUP(D21,Cuadro2!$B$7:$S$148,142,0)/1000</f>
        <v>4445.4286723284758</v>
      </c>
      <c r="I21" s="26">
        <f t="shared" si="1"/>
        <v>1.5245358637645122E-3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9961.5795147011668</v>
      </c>
      <c r="G22" s="26">
        <f t="shared" si="0"/>
        <v>3.0688675258356786E-2</v>
      </c>
      <c r="H22" s="25">
        <f>HLOOKUP(D22,Cuadro2!$B$7:$S$148,142,0)/1000</f>
        <v>3487.6487261059483</v>
      </c>
      <c r="I22" s="26">
        <f t="shared" si="1"/>
        <v>2.8562450799979313E-3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5531.1516210673381</v>
      </c>
      <c r="G23" s="26">
        <f t="shared" si="0"/>
        <v>1.7039839480592782E-2</v>
      </c>
      <c r="H23" s="25">
        <f>HLOOKUP(D23,Cuadro2!$B$7:$S$148,142,0)/1000</f>
        <v>4158.9896245771552</v>
      </c>
      <c r="I23" s="26">
        <f t="shared" si="1"/>
        <v>1.329926765958136E-3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2305.6120612317359</v>
      </c>
      <c r="G24" s="26">
        <f t="shared" si="0"/>
        <v>7.102907697968011E-3</v>
      </c>
      <c r="H24" s="25">
        <f>HLOOKUP(D24,Cuadro2!$B$7:$S$148,142,0)/1000</f>
        <v>1297.526819558921</v>
      </c>
      <c r="I24" s="26">
        <f t="shared" si="1"/>
        <v>1.7769282503274201E-3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324601.15762046602</v>
      </c>
      <c r="G26" s="32">
        <f>+IF(F26&gt;0,F26/$F$26,0)</f>
        <v>1</v>
      </c>
      <c r="H26" s="31">
        <f>SUM(H9:H24)</f>
        <v>124362.25045693359</v>
      </c>
      <c r="I26" s="32">
        <f>+F26/1000/H26</f>
        <v>2.6101261148605125E-3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6" display="volver"/>
  </hyperlinks>
  <pageMargins left="0.75" right="0.75" top="1" bottom="1" header="0" footer="0"/>
  <pageSetup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Coronel Rosales.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>+F9/1000/H9</f>
        <v>#N/A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ref="I10:I24" si="1">+F10/1000/H10</f>
        <v>#N/A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27" display="volver"/>
  </hyperlinks>
  <pageMargins left="0.75" right="0.75" top="1" bottom="1" header="0" footer="0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Coronel Dorrego.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142444.36607964637</v>
      </c>
      <c r="G9" s="26">
        <f t="shared" ref="G9:G24" si="0">+IF(F9&gt;0,F9/$F$26,0)</f>
        <v>0.54640873564263148</v>
      </c>
      <c r="H9" s="25">
        <f>HLOOKUP(D9,Cuadro2!$B$7:$S$148,142,0)/1000</f>
        <v>9542.7400717648925</v>
      </c>
      <c r="I9" s="26">
        <f>+F9/1000/H9</f>
        <v>1.4926987951931276E-2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7708.3292202519906</v>
      </c>
      <c r="G12" s="26">
        <f t="shared" si="0"/>
        <v>2.9568725945959842E-2</v>
      </c>
      <c r="H12" s="25">
        <f>HLOOKUP(D12,Cuadro2!$B$7:$S$148,142,0)/1000</f>
        <v>40083.506242246905</v>
      </c>
      <c r="I12" s="26">
        <f t="shared" si="1"/>
        <v>1.9230676013386338E-4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2462.7916091799821</v>
      </c>
      <c r="G13" s="26">
        <f t="shared" si="0"/>
        <v>9.4471328446285203E-3</v>
      </c>
      <c r="H13" s="25">
        <f>HLOOKUP(D13,Cuadro2!$B$7:$S$148,142,0)/1000</f>
        <v>3022.5825440694484</v>
      </c>
      <c r="I13" s="26">
        <f t="shared" si="1"/>
        <v>8.1479713896058146E-4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3710.2173283400266</v>
      </c>
      <c r="G14" s="26">
        <f t="shared" si="0"/>
        <v>1.4232189135540214E-2</v>
      </c>
      <c r="H14" s="25">
        <f>HLOOKUP(D14,Cuadro2!$B$7:$S$148,142,0)/1000</f>
        <v>4471.5448308836894</v>
      </c>
      <c r="I14" s="26">
        <f t="shared" si="1"/>
        <v>8.2973949019019325E-4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24352.391289837204</v>
      </c>
      <c r="G15" s="26">
        <f t="shared" si="0"/>
        <v>9.3414430495021877E-2</v>
      </c>
      <c r="H15" s="25">
        <f>HLOOKUP(D15,Cuadro2!$B$7:$S$148,142,0)/1000</f>
        <v>13456.363320891298</v>
      </c>
      <c r="I15" s="26">
        <f t="shared" si="1"/>
        <v>1.8097305125545759E-3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3456.8774188143161</v>
      </c>
      <c r="G16" s="26">
        <f t="shared" si="0"/>
        <v>1.3260391208661435E-2</v>
      </c>
      <c r="H16" s="25">
        <f>HLOOKUP(D16,Cuadro2!$B$7:$S$148,142,0)/1000</f>
        <v>2395.4637223365908</v>
      </c>
      <c r="I16" s="26">
        <f t="shared" si="1"/>
        <v>1.4430932042846375E-3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26304.627947399546</v>
      </c>
      <c r="G17" s="27">
        <f t="shared" si="0"/>
        <v>0.10090310269099621</v>
      </c>
      <c r="H17" s="25">
        <f>HLOOKUP(D17,Cuadro2!$B$7:$S$148,142,0)/1000</f>
        <v>13194.268465830088</v>
      </c>
      <c r="I17" s="26">
        <f t="shared" si="1"/>
        <v>1.9936404974267474E-3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4569.2920092210461</v>
      </c>
      <c r="G18" s="27">
        <f t="shared" si="0"/>
        <v>1.752755225253658E-2</v>
      </c>
      <c r="H18" s="25">
        <f>HLOOKUP(D18,Cuadro2!$B$7:$S$148,142,0)/1000</f>
        <v>2679.7142080112708</v>
      </c>
      <c r="I18" s="26">
        <f t="shared" si="1"/>
        <v>1.7051415391838038E-3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22621.209594322976</v>
      </c>
      <c r="G19" s="27">
        <f t="shared" si="0"/>
        <v>8.6773712947199128E-2</v>
      </c>
      <c r="H19" s="25">
        <f>HLOOKUP(D19,Cuadro2!$B$7:$S$148,142,0)/1000</f>
        <v>17324.180681882775</v>
      </c>
      <c r="I19" s="26">
        <f t="shared" si="1"/>
        <v>1.30575927425992E-3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2787.2048614779005</v>
      </c>
      <c r="G20" s="27">
        <f t="shared" si="0"/>
        <v>1.0691564196267272E-2</v>
      </c>
      <c r="H20" s="25">
        <f>HLOOKUP(D20,Cuadro2!$B$7:$S$148,142,0)/1000</f>
        <v>4526.9912850708561</v>
      </c>
      <c r="I20" s="26">
        <f t="shared" si="1"/>
        <v>6.1568593486573846E-4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6004.3773043160572</v>
      </c>
      <c r="G21" s="27">
        <f t="shared" si="0"/>
        <v>2.3032460331482658E-2</v>
      </c>
      <c r="H21" s="25">
        <f>HLOOKUP(D21,Cuadro2!$B$7:$S$148,142,0)/1000</f>
        <v>4445.4286723284758</v>
      </c>
      <c r="I21" s="26">
        <f t="shared" si="1"/>
        <v>1.3506857823839559E-3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6588.0835139404508</v>
      </c>
      <c r="G22" s="26">
        <f t="shared" si="0"/>
        <v>2.5271525173185729E-2</v>
      </c>
      <c r="H22" s="25">
        <f>HLOOKUP(D22,Cuadro2!$B$7:$S$148,142,0)/1000</f>
        <v>3487.6487261059483</v>
      </c>
      <c r="I22" s="26">
        <f t="shared" si="1"/>
        <v>1.8889756484438784E-3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5670.5256734441127</v>
      </c>
      <c r="G23" s="26">
        <f t="shared" si="0"/>
        <v>2.1751823879950612E-2</v>
      </c>
      <c r="H23" s="25">
        <f>HLOOKUP(D23,Cuadro2!$B$7:$S$148,142,0)/1000</f>
        <v>4158.9896245771552</v>
      </c>
      <c r="I23" s="26">
        <f t="shared" si="1"/>
        <v>1.3634382831673054E-3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2011.6694876882477</v>
      </c>
      <c r="G24" s="26">
        <f t="shared" si="0"/>
        <v>7.7166532559384783E-3</v>
      </c>
      <c r="H24" s="25">
        <f>HLOOKUP(D24,Cuadro2!$B$7:$S$148,142,0)/1000</f>
        <v>1297.526819558921</v>
      </c>
      <c r="I24" s="26">
        <f t="shared" si="1"/>
        <v>1.5503875968992235E-3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260691.96333788021</v>
      </c>
      <c r="G26" s="32">
        <f>+IF(F26&gt;0,F26/$F$26,0)</f>
        <v>1</v>
      </c>
      <c r="H26" s="31">
        <f>SUM(H9:H24)</f>
        <v>124362.25045693359</v>
      </c>
      <c r="I26" s="32">
        <f>+F26/1000/H26</f>
        <v>2.0962306679080029E-3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8" display="volver"/>
  </hyperlinks>
  <pageMargins left="0.75" right="0.75" top="1" bottom="1" header="0" footer="0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Coronel Pringles.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92460.305551267491</v>
      </c>
      <c r="G9" s="26">
        <f t="shared" ref="G9:G24" si="0">+IF(F9&gt;0,F9/$F$26,0)</f>
        <v>0.35544455811861719</v>
      </c>
      <c r="H9" s="25">
        <f>HLOOKUP(D9,Cuadro2!$B$7:$S$148,142,0)/1000</f>
        <v>9542.7400717648925</v>
      </c>
      <c r="I9" s="26">
        <f>+F9/1000/H9</f>
        <v>9.6890730393924818E-3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14511.462358082923</v>
      </c>
      <c r="G12" s="26">
        <f t="shared" si="0"/>
        <v>5.5786321435674975E-2</v>
      </c>
      <c r="H12" s="25">
        <f>HLOOKUP(D12,Cuadro2!$B$7:$S$148,142,0)/1000</f>
        <v>40083.506242246905</v>
      </c>
      <c r="I12" s="26">
        <f t="shared" si="1"/>
        <v>3.6203076323668121E-4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5012.3821990144243</v>
      </c>
      <c r="G13" s="26">
        <f t="shared" si="0"/>
        <v>1.9269068658468017E-2</v>
      </c>
      <c r="H13" s="25">
        <f>HLOOKUP(D13,Cuadro2!$B$7:$S$148,142,0)/1000</f>
        <v>3022.5825440694484</v>
      </c>
      <c r="I13" s="26">
        <f t="shared" si="1"/>
        <v>1.6583111051339603E-3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8262.3972853266678</v>
      </c>
      <c r="G14" s="26">
        <f t="shared" si="0"/>
        <v>3.1763080757449873E-2</v>
      </c>
      <c r="H14" s="25">
        <f>HLOOKUP(D14,Cuadro2!$B$7:$S$148,142,0)/1000</f>
        <v>4471.5448308836894</v>
      </c>
      <c r="I14" s="26">
        <f t="shared" si="1"/>
        <v>1.8477724361076818E-3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31306.973938906514</v>
      </c>
      <c r="G15" s="26">
        <f t="shared" si="0"/>
        <v>0.12035319861208424</v>
      </c>
      <c r="H15" s="25">
        <f>HLOOKUP(D15,Cuadro2!$B$7:$S$148,142,0)/1000</f>
        <v>13456.363320891298</v>
      </c>
      <c r="I15" s="26">
        <f t="shared" si="1"/>
        <v>2.3265553398295774E-3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2345.0063893347315</v>
      </c>
      <c r="G16" s="26">
        <f t="shared" si="0"/>
        <v>9.0148929843223008E-3</v>
      </c>
      <c r="H16" s="25">
        <f>HLOOKUP(D16,Cuadro2!$B$7:$S$148,142,0)/1000</f>
        <v>2395.4637223365908</v>
      </c>
      <c r="I16" s="26">
        <f t="shared" si="1"/>
        <v>9.7893629841630742E-4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37927.116790495777</v>
      </c>
      <c r="G17" s="27">
        <f t="shared" si="0"/>
        <v>0.14580297120947763</v>
      </c>
      <c r="H17" s="25">
        <f>HLOOKUP(D17,Cuadro2!$B$7:$S$148,142,0)/1000</f>
        <v>13194.268465830088</v>
      </c>
      <c r="I17" s="26">
        <f t="shared" si="1"/>
        <v>2.8745145582506288E-3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7065.2101241422015</v>
      </c>
      <c r="G18" s="27">
        <f t="shared" si="0"/>
        <v>2.7160741851522893E-2</v>
      </c>
      <c r="H18" s="25">
        <f>HLOOKUP(D18,Cuadro2!$B$7:$S$148,142,0)/1000</f>
        <v>2679.7142080112708</v>
      </c>
      <c r="I18" s="26">
        <f t="shared" si="1"/>
        <v>2.6365535932973963E-3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32096.346836692792</v>
      </c>
      <c r="G19" s="27">
        <f t="shared" si="0"/>
        <v>0.12338777976744154</v>
      </c>
      <c r="H19" s="25">
        <f>HLOOKUP(D19,Cuadro2!$B$7:$S$148,142,0)/1000</f>
        <v>17324.180681882775</v>
      </c>
      <c r="I19" s="26">
        <f t="shared" si="1"/>
        <v>1.8526906077733535E-3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3892.0391705143966</v>
      </c>
      <c r="G20" s="27">
        <f t="shared" si="0"/>
        <v>1.4962141157718408E-2</v>
      </c>
      <c r="H20" s="25">
        <f>HLOOKUP(D20,Cuadro2!$B$7:$S$148,142,0)/1000</f>
        <v>4526.9912850708561</v>
      </c>
      <c r="I20" s="26">
        <f t="shared" si="1"/>
        <v>8.5974081358397808E-4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6725.899646214556</v>
      </c>
      <c r="G21" s="27">
        <f t="shared" si="0"/>
        <v>2.5856332762963966E-2</v>
      </c>
      <c r="H21" s="25">
        <f>HLOOKUP(D21,Cuadro2!$B$7:$S$148,142,0)/1000</f>
        <v>4445.4286723284758</v>
      </c>
      <c r="I21" s="26">
        <f t="shared" si="1"/>
        <v>1.5129923663113438E-3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8746.587100792487</v>
      </c>
      <c r="G22" s="26">
        <f t="shared" si="0"/>
        <v>3.3624448551744637E-2</v>
      </c>
      <c r="H22" s="25">
        <f>HLOOKUP(D22,Cuadro2!$B$7:$S$148,142,0)/1000</f>
        <v>3487.6487261059483</v>
      </c>
      <c r="I22" s="26">
        <f t="shared" si="1"/>
        <v>2.5078750148551463E-3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6164.1058937094604</v>
      </c>
      <c r="G23" s="26">
        <f t="shared" si="0"/>
        <v>2.3696632652496007E-2</v>
      </c>
      <c r="H23" s="25">
        <f>HLOOKUP(D23,Cuadro2!$B$7:$S$148,142,0)/1000</f>
        <v>4158.9896245771552</v>
      </c>
      <c r="I23" s="26">
        <f t="shared" si="1"/>
        <v>1.4821161989160205E-3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3609.9822313309655</v>
      </c>
      <c r="G24" s="26">
        <f t="shared" si="0"/>
        <v>1.3877831480018343E-2</v>
      </c>
      <c r="H24" s="25">
        <f>HLOOKUP(D24,Cuadro2!$B$7:$S$148,142,0)/1000</f>
        <v>1297.526819558921</v>
      </c>
      <c r="I24" s="26">
        <f t="shared" si="1"/>
        <v>2.7822023999150448E-3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260125.81551582538</v>
      </c>
      <c r="G26" s="32">
        <f>+IF(F26&gt;0,F26/$F$26,0)</f>
        <v>1</v>
      </c>
      <c r="H26" s="31">
        <f>SUM(H9:H24)</f>
        <v>124362.25045693359</v>
      </c>
      <c r="I26" s="32">
        <f>+F26/1000/H26</f>
        <v>2.0916782589577411E-3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29" display="volver"/>
  </hyperlinks>
  <pageMargins left="0.75" right="0.75" top="1" bottom="1" header="0" footer="0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Coronel Suárez.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179194.95224097051</v>
      </c>
      <c r="G9" s="26">
        <f t="shared" ref="G9:G24" si="0">+IF(F9&gt;0,F9/$F$26,0)</f>
        <v>0.32159630337149542</v>
      </c>
      <c r="H9" s="25">
        <f>HLOOKUP(D9,Cuadro2!$B$7:$S$148,142,0)/1000</f>
        <v>9542.7400717648925</v>
      </c>
      <c r="I9" s="26">
        <f>+F9/1000/H9</f>
        <v>1.8778144525928506E-2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125232.80804236894</v>
      </c>
      <c r="G12" s="26">
        <f t="shared" si="0"/>
        <v>0.22475191194615432</v>
      </c>
      <c r="H12" s="25">
        <f>HLOOKUP(D12,Cuadro2!$B$7:$S$148,142,0)/1000</f>
        <v>40083.506242246905</v>
      </c>
      <c r="I12" s="26">
        <f t="shared" si="1"/>
        <v>3.1242977419569406E-3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7818.9228294981431</v>
      </c>
      <c r="G13" s="26">
        <f t="shared" si="0"/>
        <v>1.4032407982855453E-2</v>
      </c>
      <c r="H13" s="25">
        <f>HLOOKUP(D13,Cuadro2!$B$7:$S$148,142,0)/1000</f>
        <v>3022.5825440694484</v>
      </c>
      <c r="I13" s="26">
        <f t="shared" si="1"/>
        <v>2.5868351700897309E-3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13848.16557489721</v>
      </c>
      <c r="G14" s="26">
        <f t="shared" si="0"/>
        <v>2.4852925831161363E-2</v>
      </c>
      <c r="H14" s="25">
        <f>HLOOKUP(D14,Cuadro2!$B$7:$S$148,142,0)/1000</f>
        <v>4471.5448308836894</v>
      </c>
      <c r="I14" s="26">
        <f t="shared" si="1"/>
        <v>3.0969533122539366E-3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49911.967340188065</v>
      </c>
      <c r="G15" s="26">
        <f t="shared" si="0"/>
        <v>8.9575649257230217E-2</v>
      </c>
      <c r="H15" s="25">
        <f>HLOOKUP(D15,Cuadro2!$B$7:$S$148,142,0)/1000</f>
        <v>13456.363320891298</v>
      </c>
      <c r="I15" s="26">
        <f t="shared" si="1"/>
        <v>3.7091720957547754E-3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6060.0635598865756</v>
      </c>
      <c r="G16" s="26">
        <f t="shared" si="0"/>
        <v>1.087583112517072E-2</v>
      </c>
      <c r="H16" s="25">
        <f>HLOOKUP(D16,Cuadro2!$B$7:$S$148,142,0)/1000</f>
        <v>2395.4637223365908</v>
      </c>
      <c r="I16" s="26">
        <f t="shared" si="1"/>
        <v>2.5298081133015237E-3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59415.190662151712</v>
      </c>
      <c r="G17" s="27">
        <f t="shared" si="0"/>
        <v>0.10663082548980342</v>
      </c>
      <c r="H17" s="25">
        <f>HLOOKUP(D17,Cuadro2!$B$7:$S$148,142,0)/1000</f>
        <v>13194.268465830088</v>
      </c>
      <c r="I17" s="26">
        <f t="shared" si="1"/>
        <v>4.5031060885279426E-3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13566.213830967323</v>
      </c>
      <c r="G18" s="27">
        <f t="shared" si="0"/>
        <v>2.4346914710630108E-2</v>
      </c>
      <c r="H18" s="25">
        <f>HLOOKUP(D18,Cuadro2!$B$7:$S$148,142,0)/1000</f>
        <v>2679.7142080112708</v>
      </c>
      <c r="I18" s="26">
        <f t="shared" si="1"/>
        <v>5.0625599515089275E-3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52784.849774416063</v>
      </c>
      <c r="G19" s="27">
        <f t="shared" si="0"/>
        <v>9.473153316642767E-2</v>
      </c>
      <c r="H19" s="25">
        <f>HLOOKUP(D19,Cuadro2!$B$7:$S$148,142,0)/1000</f>
        <v>17324.180681882775</v>
      </c>
      <c r="I19" s="26">
        <f t="shared" si="1"/>
        <v>3.0468886664070196E-3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5423.16143707432</v>
      </c>
      <c r="G20" s="27">
        <f t="shared" si="0"/>
        <v>9.732800220871347E-3</v>
      </c>
      <c r="H20" s="25">
        <f>HLOOKUP(D20,Cuadro2!$B$7:$S$148,142,0)/1000</f>
        <v>4526.9912850708561</v>
      </c>
      <c r="I20" s="26">
        <f t="shared" si="1"/>
        <v>1.1979615368288559E-3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12623.179882164141</v>
      </c>
      <c r="G21" s="27">
        <f t="shared" si="0"/>
        <v>2.2654477350669767E-2</v>
      </c>
      <c r="H21" s="25">
        <f>HLOOKUP(D21,Cuadro2!$B$7:$S$148,142,0)/1000</f>
        <v>4445.4286723284758</v>
      </c>
      <c r="I21" s="26">
        <f t="shared" si="1"/>
        <v>2.8395866434073797E-3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15596.580577584706</v>
      </c>
      <c r="G22" s="26">
        <f t="shared" si="0"/>
        <v>2.7990758647274603E-2</v>
      </c>
      <c r="H22" s="25">
        <f>HLOOKUP(D22,Cuadro2!$B$7:$S$148,142,0)/1000</f>
        <v>3487.6487261059483</v>
      </c>
      <c r="I22" s="26">
        <f t="shared" si="1"/>
        <v>4.4719470917011471E-3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11273.516481753062</v>
      </c>
      <c r="G23" s="26">
        <f t="shared" si="0"/>
        <v>2.0232273181746942E-2</v>
      </c>
      <c r="H23" s="25">
        <f>HLOOKUP(D23,Cuadro2!$B$7:$S$148,142,0)/1000</f>
        <v>4158.9896245771552</v>
      </c>
      <c r="I23" s="26">
        <f t="shared" si="1"/>
        <v>2.7106382798200031E-3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4455.0671302684941</v>
      </c>
      <c r="G24" s="26">
        <f t="shared" si="0"/>
        <v>7.9953877185086758E-3</v>
      </c>
      <c r="H24" s="25">
        <f>HLOOKUP(D24,Cuadro2!$B$7:$S$148,142,0)/1000</f>
        <v>1297.526819558921</v>
      </c>
      <c r="I24" s="26">
        <f t="shared" si="1"/>
        <v>3.4335067785211115E-3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557204.63936418924</v>
      </c>
      <c r="G26" s="32">
        <f>+IF(F26&gt;0,F26/$F$26,0)</f>
        <v>1</v>
      </c>
      <c r="H26" s="31">
        <f>SUM(H9:H24)</f>
        <v>124362.25045693359</v>
      </c>
      <c r="I26" s="32">
        <f>+F26/1000/H26</f>
        <v>4.4804965921483395E-3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30" display="volver"/>
  </hyperlinks>
  <pageMargins left="0.75" right="0.75" top="1" bottom="1" header="0" footer="0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Chacabuco.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217635.79146504839</v>
      </c>
      <c r="G9" s="26">
        <f t="shared" ref="G9:G24" si="0">+IF(F9&gt;0,F9/$F$26,0)</f>
        <v>0.36301268518313834</v>
      </c>
      <c r="H9" s="25">
        <f>HLOOKUP(D9,Cuadro2!$B$7:$S$148,142,0)/1000</f>
        <v>9542.7400717648925</v>
      </c>
      <c r="I9" s="26">
        <f>+F9/1000/H9</f>
        <v>2.2806425599811764E-2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105803.21648586406</v>
      </c>
      <c r="G12" s="26">
        <f t="shared" si="0"/>
        <v>0.17647791045304506</v>
      </c>
      <c r="H12" s="25">
        <f>HLOOKUP(D12,Cuadro2!$B$7:$S$148,142,0)/1000</f>
        <v>40083.506242246905</v>
      </c>
      <c r="I12" s="26">
        <f t="shared" si="1"/>
        <v>2.6395698980632189E-3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11406.429524448811</v>
      </c>
      <c r="G13" s="26">
        <f t="shared" si="0"/>
        <v>1.9025724501235682E-2</v>
      </c>
      <c r="H13" s="25">
        <f>HLOOKUP(D13,Cuadro2!$B$7:$S$148,142,0)/1000</f>
        <v>3022.5825440694484</v>
      </c>
      <c r="I13" s="26">
        <f t="shared" si="1"/>
        <v>3.7737363192377154E-3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12529.882624733858</v>
      </c>
      <c r="G14" s="26">
        <f t="shared" si="0"/>
        <v>2.0899624579280941E-2</v>
      </c>
      <c r="H14" s="25">
        <f>HLOOKUP(D14,Cuadro2!$B$7:$S$148,142,0)/1000</f>
        <v>4471.5448308836894</v>
      </c>
      <c r="I14" s="26">
        <f t="shared" si="1"/>
        <v>2.8021373146464995E-3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53865.248460465875</v>
      </c>
      <c r="G15" s="26">
        <f t="shared" si="0"/>
        <v>8.9846290217530225E-2</v>
      </c>
      <c r="H15" s="25">
        <f>HLOOKUP(D15,Cuadro2!$B$7:$S$148,142,0)/1000</f>
        <v>13456.363320891298</v>
      </c>
      <c r="I15" s="26">
        <f t="shared" si="1"/>
        <v>4.0029573500619522E-3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9481.56804308746</v>
      </c>
      <c r="G16" s="26">
        <f t="shared" si="0"/>
        <v>1.5815089291600162E-2</v>
      </c>
      <c r="H16" s="25">
        <f>HLOOKUP(D16,Cuadro2!$B$7:$S$148,142,0)/1000</f>
        <v>2395.4637223365908</v>
      </c>
      <c r="I16" s="26">
        <f t="shared" si="1"/>
        <v>3.9581346837675837E-3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64885.847495566959</v>
      </c>
      <c r="G17" s="27">
        <f t="shared" si="0"/>
        <v>0.10822845622583237</v>
      </c>
      <c r="H17" s="25">
        <f>HLOOKUP(D17,Cuadro2!$B$7:$S$148,142,0)/1000</f>
        <v>13194.268465830088</v>
      </c>
      <c r="I17" s="26">
        <f t="shared" si="1"/>
        <v>4.9177298206115301E-3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12731.68089861418</v>
      </c>
      <c r="G18" s="27">
        <f t="shared" si="0"/>
        <v>2.1236220562751717E-2</v>
      </c>
      <c r="H18" s="25">
        <f>HLOOKUP(D18,Cuadro2!$B$7:$S$148,142,0)/1000</f>
        <v>2679.7142080112708</v>
      </c>
      <c r="I18" s="26">
        <f t="shared" si="1"/>
        <v>4.7511338561968888E-3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58150.984229762638</v>
      </c>
      <c r="G19" s="27">
        <f t="shared" si="0"/>
        <v>9.6994822355212618E-2</v>
      </c>
      <c r="H19" s="25">
        <f>HLOOKUP(D19,Cuadro2!$B$7:$S$148,142,0)/1000</f>
        <v>17324.180681882775</v>
      </c>
      <c r="I19" s="26">
        <f t="shared" si="1"/>
        <v>3.3566369052347497E-3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5237.8212937627795</v>
      </c>
      <c r="G20" s="27">
        <f t="shared" si="0"/>
        <v>8.7365941031974249E-3</v>
      </c>
      <c r="H20" s="25">
        <f>HLOOKUP(D20,Cuadro2!$B$7:$S$148,142,0)/1000</f>
        <v>4526.9912850708561</v>
      </c>
      <c r="I20" s="26">
        <f t="shared" si="1"/>
        <v>1.1570204058125987E-3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11888.024548726291</v>
      </c>
      <c r="G21" s="27">
        <f t="shared" si="0"/>
        <v>1.9829016559756683E-2</v>
      </c>
      <c r="H21" s="25">
        <f>HLOOKUP(D21,Cuadro2!$B$7:$S$148,142,0)/1000</f>
        <v>4445.4286723284758</v>
      </c>
      <c r="I21" s="26">
        <f t="shared" si="1"/>
        <v>2.6742133155179949E-3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19915.830284393152</v>
      </c>
      <c r="G22" s="26">
        <f t="shared" si="0"/>
        <v>3.3219255805864496E-2</v>
      </c>
      <c r="H22" s="25">
        <f>HLOOKUP(D22,Cuadro2!$B$7:$S$148,142,0)/1000</f>
        <v>3487.6487261059483</v>
      </c>
      <c r="I22" s="26">
        <f t="shared" si="1"/>
        <v>5.7103888173479275E-3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11167.270630914234</v>
      </c>
      <c r="G23" s="26">
        <f t="shared" si="0"/>
        <v>1.8626811659083253E-2</v>
      </c>
      <c r="H23" s="25">
        <f>HLOOKUP(D23,Cuadro2!$B$7:$S$148,142,0)/1000</f>
        <v>4158.9896245771552</v>
      </c>
      <c r="I23" s="26">
        <f t="shared" si="1"/>
        <v>2.6850922072328112E-3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4827.0881999094718</v>
      </c>
      <c r="G24" s="26">
        <f t="shared" si="0"/>
        <v>8.0514985024712337E-3</v>
      </c>
      <c r="H24" s="25">
        <f>HLOOKUP(D24,Cuadro2!$B$7:$S$148,142,0)/1000</f>
        <v>1297.526819558921</v>
      </c>
      <c r="I24" s="26">
        <f t="shared" si="1"/>
        <v>3.7202222930161734E-3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599526.68418529804</v>
      </c>
      <c r="G26" s="32">
        <f>+IF(F26&gt;0,F26/$F$26,0)</f>
        <v>1</v>
      </c>
      <c r="H26" s="31">
        <f>SUM(H9:H24)</f>
        <v>124362.25045693359</v>
      </c>
      <c r="I26" s="32">
        <f>+F26/1000/H26</f>
        <v>4.820809224523586E-3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1" display="volver"/>
  </hyperlinks>
  <pageMargins left="0.75" right="0.75" top="1" bottom="1" header="0" footer="0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Chascomús.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59902.154511228662</v>
      </c>
      <c r="G9" s="26">
        <f t="shared" ref="G9:G24" si="0">+IF(F9&gt;0,F9/$F$26,0)</f>
        <v>0.12181509147005352</v>
      </c>
      <c r="H9" s="25">
        <f>HLOOKUP(D9,Cuadro2!$B$7:$S$148,142,0)/1000</f>
        <v>9542.7400717648925</v>
      </c>
      <c r="I9" s="26">
        <f>+F9/1000/H9</f>
        <v>6.2772488887617777E-3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45.007834667095011</v>
      </c>
      <c r="G10" s="26">
        <f t="shared" si="0"/>
        <v>9.1526482504289633E-5</v>
      </c>
      <c r="H10" s="25">
        <f>HLOOKUP(D10,Cuadro2!$B$7:$S$148,142,0)/1000</f>
        <v>196.14692543331509</v>
      </c>
      <c r="I10" s="26">
        <f t="shared" ref="I10:I24" si="1">+F10/1000/H10</f>
        <v>2.2945980197072483E-4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168680.02070664332</v>
      </c>
      <c r="G12" s="26">
        <f t="shared" si="0"/>
        <v>0.34302225553003435</v>
      </c>
      <c r="H12" s="25">
        <f>HLOOKUP(D12,Cuadro2!$B$7:$S$148,142,0)/1000</f>
        <v>40083.506242246905</v>
      </c>
      <c r="I12" s="26">
        <f t="shared" si="1"/>
        <v>4.2082152116937124E-3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12977.437084758907</v>
      </c>
      <c r="G13" s="26">
        <f t="shared" si="0"/>
        <v>2.6390497944951897E-2</v>
      </c>
      <c r="H13" s="25">
        <f>HLOOKUP(D13,Cuadro2!$B$7:$S$148,142,0)/1000</f>
        <v>3022.5825440694484</v>
      </c>
      <c r="I13" s="26">
        <f t="shared" si="1"/>
        <v>4.2934930297343537E-3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25048.477118317558</v>
      </c>
      <c r="G14" s="26">
        <f t="shared" si="0"/>
        <v>5.0937776049130801E-2</v>
      </c>
      <c r="H14" s="25">
        <f>HLOOKUP(D14,Cuadro2!$B$7:$S$148,142,0)/1000</f>
        <v>4471.5448308836894</v>
      </c>
      <c r="I14" s="26">
        <f t="shared" si="1"/>
        <v>5.6017501927554982E-3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35460.639871197505</v>
      </c>
      <c r="G15" s="26">
        <f t="shared" si="0"/>
        <v>7.2111614761482978E-2</v>
      </c>
      <c r="H15" s="25">
        <f>HLOOKUP(D15,Cuadro2!$B$7:$S$148,142,0)/1000</f>
        <v>13456.363320891298</v>
      </c>
      <c r="I15" s="26">
        <f t="shared" si="1"/>
        <v>2.6352320478850396E-3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16846.445589980329</v>
      </c>
      <c r="G16" s="26">
        <f t="shared" si="0"/>
        <v>3.4258388988397032E-2</v>
      </c>
      <c r="H16" s="25">
        <f>HLOOKUP(D16,Cuadro2!$B$7:$S$148,142,0)/1000</f>
        <v>2395.4637223365908</v>
      </c>
      <c r="I16" s="26">
        <f t="shared" si="1"/>
        <v>7.0326448415373695E-3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40988.167156200427</v>
      </c>
      <c r="G17" s="27">
        <f t="shared" si="0"/>
        <v>8.3352216160880566E-2</v>
      </c>
      <c r="H17" s="25">
        <f>HLOOKUP(D17,Cuadro2!$B$7:$S$148,142,0)/1000</f>
        <v>13194.268465830088</v>
      </c>
      <c r="I17" s="26">
        <f t="shared" si="1"/>
        <v>3.1065130486278721E-3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10850.328734911649</v>
      </c>
      <c r="G18" s="27">
        <f t="shared" si="0"/>
        <v>2.2064878936460516E-2</v>
      </c>
      <c r="H18" s="25">
        <f>HLOOKUP(D18,Cuadro2!$B$7:$S$148,142,0)/1000</f>
        <v>2679.7142080112708</v>
      </c>
      <c r="I18" s="26">
        <f t="shared" si="1"/>
        <v>4.0490619120776084E-3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57345.524805717214</v>
      </c>
      <c r="G19" s="27">
        <f t="shared" si="0"/>
        <v>0.11661601167111983</v>
      </c>
      <c r="H19" s="25">
        <f>HLOOKUP(D19,Cuadro2!$B$7:$S$148,142,0)/1000</f>
        <v>17324.180681882775</v>
      </c>
      <c r="I19" s="26">
        <f t="shared" si="1"/>
        <v>3.3101435420659071E-3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16919.020110252575</v>
      </c>
      <c r="G20" s="27">
        <f t="shared" si="0"/>
        <v>3.4405974194596949E-2</v>
      </c>
      <c r="H20" s="25">
        <f>HLOOKUP(D20,Cuadro2!$B$7:$S$148,142,0)/1000</f>
        <v>4526.9912850708561</v>
      </c>
      <c r="I20" s="26">
        <f t="shared" si="1"/>
        <v>3.737365292937108E-3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14288.795561203331</v>
      </c>
      <c r="G21" s="27">
        <f t="shared" si="0"/>
        <v>2.905723429294358E-2</v>
      </c>
      <c r="H21" s="25">
        <f>HLOOKUP(D21,Cuadro2!$B$7:$S$148,142,0)/1000</f>
        <v>4445.4286723284758</v>
      </c>
      <c r="I21" s="26">
        <f t="shared" si="1"/>
        <v>3.2142671977051398E-3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16102.294744003382</v>
      </c>
      <c r="G22" s="26">
        <f t="shared" si="0"/>
        <v>3.2745107803273589E-2</v>
      </c>
      <c r="H22" s="25">
        <f>HLOOKUP(D22,Cuadro2!$B$7:$S$148,142,0)/1000</f>
        <v>3487.6487261059483</v>
      </c>
      <c r="I22" s="26">
        <f t="shared" si="1"/>
        <v>4.616948554329329E-3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12154.104961958756</v>
      </c>
      <c r="G23" s="26">
        <f t="shared" si="0"/>
        <v>2.4716196266364798E-2</v>
      </c>
      <c r="H23" s="25">
        <f>HLOOKUP(D23,Cuadro2!$B$7:$S$148,142,0)/1000</f>
        <v>4158.9896245771552</v>
      </c>
      <c r="I23" s="26">
        <f t="shared" si="1"/>
        <v>2.9223696279825333E-3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4138.1602931669213</v>
      </c>
      <c r="G24" s="26">
        <f t="shared" si="0"/>
        <v>8.4152294478052579E-3</v>
      </c>
      <c r="H24" s="25">
        <f>HLOOKUP(D24,Cuadro2!$B$7:$S$148,142,0)/1000</f>
        <v>1297.526819558921</v>
      </c>
      <c r="I24" s="26">
        <f t="shared" si="1"/>
        <v>3.1892676365438363E-3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491746.57908420765</v>
      </c>
      <c r="G26" s="32">
        <f>+IF(F26&gt;0,F26/$F$26,0)</f>
        <v>1</v>
      </c>
      <c r="H26" s="31">
        <f>SUM(H9:H24)</f>
        <v>124362.25045693359</v>
      </c>
      <c r="I26" s="32">
        <f>+F26/1000/H26</f>
        <v>3.9541466745529712E-3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32" display="volver"/>
  </hyperlinks>
  <pageMargins left="0.75" right="0.75" top="1" bottom="1" header="0" footer="0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Chivilcoy.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104566.15105282541</v>
      </c>
      <c r="G9" s="26">
        <f t="shared" ref="G9:G24" si="0">+IF(F9&gt;0,F9/$F$26,0)</f>
        <v>0.2007185274129156</v>
      </c>
      <c r="H9" s="25">
        <f>HLOOKUP(D9,Cuadro2!$B$7:$S$148,142,0)/1000</f>
        <v>9542.7400717648925</v>
      </c>
      <c r="I9" s="26">
        <f>+F9/1000/H9</f>
        <v>1.0957665226805902E-2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67485.156499267847</v>
      </c>
      <c r="G12" s="26">
        <f t="shared" si="0"/>
        <v>0.12954021065497742</v>
      </c>
      <c r="H12" s="25">
        <f>HLOOKUP(D12,Cuadro2!$B$7:$S$148,142,0)/1000</f>
        <v>40083.506242246905</v>
      </c>
      <c r="I12" s="26">
        <f t="shared" si="1"/>
        <v>1.683614105298512E-3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12281.7853677775</v>
      </c>
      <c r="G13" s="26">
        <f t="shared" si="0"/>
        <v>2.3575333396142858E-2</v>
      </c>
      <c r="H13" s="25">
        <f>HLOOKUP(D13,Cuadro2!$B$7:$S$148,142,0)/1000</f>
        <v>3022.5825440694484</v>
      </c>
      <c r="I13" s="26">
        <f t="shared" si="1"/>
        <v>4.0633415923993065E-3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23056.938681994674</v>
      </c>
      <c r="G14" s="26">
        <f t="shared" si="0"/>
        <v>4.4258631806786894E-2</v>
      </c>
      <c r="H14" s="25">
        <f>HLOOKUP(D14,Cuadro2!$B$7:$S$148,142,0)/1000</f>
        <v>4471.5448308836894</v>
      </c>
      <c r="I14" s="26">
        <f t="shared" si="1"/>
        <v>5.1563697903120528E-3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50965.643327431768</v>
      </c>
      <c r="G15" s="26">
        <f t="shared" si="0"/>
        <v>9.7830404718311378E-2</v>
      </c>
      <c r="H15" s="25">
        <f>HLOOKUP(D15,Cuadro2!$B$7:$S$148,142,0)/1000</f>
        <v>13456.363320891298</v>
      </c>
      <c r="I15" s="26">
        <f t="shared" si="1"/>
        <v>3.7874752718891364E-3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3582.2766315127374</v>
      </c>
      <c r="G16" s="26">
        <f t="shared" si="0"/>
        <v>6.8763101923842674E-3</v>
      </c>
      <c r="H16" s="25">
        <f>HLOOKUP(D16,Cuadro2!$B$7:$S$148,142,0)/1000</f>
        <v>2395.4637223365908</v>
      </c>
      <c r="I16" s="26">
        <f t="shared" si="1"/>
        <v>1.4954418211846272E-3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81064.213414576312</v>
      </c>
      <c r="G17" s="27">
        <f t="shared" si="0"/>
        <v>0.1556057039360676</v>
      </c>
      <c r="H17" s="25">
        <f>HLOOKUP(D17,Cuadro2!$B$7:$S$148,142,0)/1000</f>
        <v>13194.268465830088</v>
      </c>
      <c r="I17" s="26">
        <f t="shared" si="1"/>
        <v>6.1438960124627377E-3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20962.808958967562</v>
      </c>
      <c r="G18" s="27">
        <f t="shared" si="0"/>
        <v>4.0238873692086154E-2</v>
      </c>
      <c r="H18" s="25">
        <f>HLOOKUP(D18,Cuadro2!$B$7:$S$148,142,0)/1000</f>
        <v>2679.7142080112708</v>
      </c>
      <c r="I18" s="26">
        <f t="shared" si="1"/>
        <v>7.8227778530625281E-3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84220.0539551603</v>
      </c>
      <c r="G19" s="27">
        <f t="shared" si="0"/>
        <v>0.16166345455305259</v>
      </c>
      <c r="H19" s="25">
        <f>HLOOKUP(D19,Cuadro2!$B$7:$S$148,142,0)/1000</f>
        <v>17324.180681882775</v>
      </c>
      <c r="I19" s="26">
        <f t="shared" si="1"/>
        <v>4.8614162771481407E-3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9127.9522665312288</v>
      </c>
      <c r="G20" s="27">
        <f t="shared" si="0"/>
        <v>1.7521436131927207E-2</v>
      </c>
      <c r="H20" s="25">
        <f>HLOOKUP(D20,Cuadro2!$B$7:$S$148,142,0)/1000</f>
        <v>4526.9912850708561</v>
      </c>
      <c r="I20" s="26">
        <f t="shared" si="1"/>
        <v>2.0163397037306998E-3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27884.963472506039</v>
      </c>
      <c r="G21" s="27">
        <f t="shared" si="0"/>
        <v>5.3526200867208065E-2</v>
      </c>
      <c r="H21" s="25">
        <f>HLOOKUP(D21,Cuadro2!$B$7:$S$148,142,0)/1000</f>
        <v>4445.4286723284758</v>
      </c>
      <c r="I21" s="26">
        <f t="shared" si="1"/>
        <v>6.2727276777787425E-3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19336.084885997407</v>
      </c>
      <c r="G22" s="26">
        <f t="shared" si="0"/>
        <v>3.7116317710573936E-2</v>
      </c>
      <c r="H22" s="25">
        <f>HLOOKUP(D22,Cuadro2!$B$7:$S$148,142,0)/1000</f>
        <v>3487.6487261059483</v>
      </c>
      <c r="I22" s="26">
        <f t="shared" si="1"/>
        <v>5.5441606665435758E-3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9857.3302630987055</v>
      </c>
      <c r="G23" s="26">
        <f t="shared" si="0"/>
        <v>1.8921503705653313E-2</v>
      </c>
      <c r="H23" s="25">
        <f>HLOOKUP(D23,Cuadro2!$B$7:$S$148,142,0)/1000</f>
        <v>4158.9896245771552</v>
      </c>
      <c r="I23" s="26">
        <f t="shared" si="1"/>
        <v>2.3701261972012976E-3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6567.7793776123162</v>
      </c>
      <c r="G24" s="26">
        <f t="shared" si="0"/>
        <v>1.2607091221912572E-2</v>
      </c>
      <c r="H24" s="25">
        <f>HLOOKUP(D24,Cuadro2!$B$7:$S$148,142,0)/1000</f>
        <v>1297.526819558921</v>
      </c>
      <c r="I24" s="26">
        <f t="shared" si="1"/>
        <v>5.0617677250362775E-3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520959.13815525989</v>
      </c>
      <c r="G26" s="32">
        <f>+IF(F26&gt;0,F26/$F$26,0)</f>
        <v>1</v>
      </c>
      <c r="H26" s="31">
        <f>SUM(H9:H24)</f>
        <v>124362.25045693359</v>
      </c>
      <c r="I26" s="32">
        <f>+F26/1000/H26</f>
        <v>4.1890456005833302E-3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3" display="volver"/>
  </hyperlinks>
  <pageMargins left="0.75" right="0.75" top="1" bottom="1" header="0" footer="0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Daireaux.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135424.41428872122</v>
      </c>
      <c r="G9" s="26">
        <f t="shared" ref="G9:G24" si="0">+IF(F9&gt;0,F9/$F$26,0)</f>
        <v>0.57083462594309364</v>
      </c>
      <c r="H9" s="25">
        <f>HLOOKUP(D9,Cuadro2!$B$7:$S$148,142,0)/1000</f>
        <v>9542.7400717648925</v>
      </c>
      <c r="I9" s="26">
        <f>+F9/1000/H9</f>
        <v>1.4191355236575671E-2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3.1619151541273626E-5</v>
      </c>
      <c r="H10" s="25">
        <f>HLOOKUP(D10,Cuadro2!$B$7:$S$148,142,0)/1000</f>
        <v>196.14692543331509</v>
      </c>
      <c r="I10" s="26">
        <f t="shared" ref="I10:I24" si="1">+F10/1000/H10</f>
        <v>3.8243300328454142E-5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4103.0076365090763</v>
      </c>
      <c r="G12" s="26">
        <f t="shared" si="0"/>
        <v>1.7294804941411362E-2</v>
      </c>
      <c r="H12" s="25">
        <f>HLOOKUP(D12,Cuadro2!$B$7:$S$148,142,0)/1000</f>
        <v>40083.506242246905</v>
      </c>
      <c r="I12" s="26">
        <f t="shared" si="1"/>
        <v>1.0236149531710926E-4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5387.2026399354327</v>
      </c>
      <c r="G13" s="26">
        <f t="shared" si="0"/>
        <v>2.2707883360609863E-2</v>
      </c>
      <c r="H13" s="25">
        <f>HLOOKUP(D13,Cuadro2!$B$7:$S$148,142,0)/1000</f>
        <v>3022.5825440694484</v>
      </c>
      <c r="I13" s="26">
        <f t="shared" si="1"/>
        <v>1.7823177899659219E-3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3742.1278160885322</v>
      </c>
      <c r="G14" s="26">
        <f t="shared" si="0"/>
        <v>1.5773641284310511E-2</v>
      </c>
      <c r="H14" s="25">
        <f>HLOOKUP(D14,Cuadro2!$B$7:$S$148,142,0)/1000</f>
        <v>4471.5448308836894</v>
      </c>
      <c r="I14" s="26">
        <f t="shared" si="1"/>
        <v>8.3687583544790134E-4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20062.652068364008</v>
      </c>
      <c r="G15" s="26">
        <f t="shared" si="0"/>
        <v>8.4567148021439262E-2</v>
      </c>
      <c r="H15" s="25">
        <f>HLOOKUP(D15,Cuadro2!$B$7:$S$148,142,0)/1000</f>
        <v>13456.363320891298</v>
      </c>
      <c r="I15" s="26">
        <f t="shared" si="1"/>
        <v>1.4909416154969823E-3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1387.3780773182359</v>
      </c>
      <c r="G16" s="26">
        <f t="shared" si="0"/>
        <v>5.848010862496025E-3</v>
      </c>
      <c r="H16" s="25">
        <f>HLOOKUP(D16,Cuadro2!$B$7:$S$148,142,0)/1000</f>
        <v>2395.4637223365908</v>
      </c>
      <c r="I16" s="26">
        <f t="shared" si="1"/>
        <v>5.791688951001751E-4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21945.34625510871</v>
      </c>
      <c r="G17" s="27">
        <f t="shared" si="0"/>
        <v>9.2502992067730674E-2</v>
      </c>
      <c r="H17" s="25">
        <f>HLOOKUP(D17,Cuadro2!$B$7:$S$148,142,0)/1000</f>
        <v>13194.268465830088</v>
      </c>
      <c r="I17" s="26">
        <f t="shared" si="1"/>
        <v>1.6632484257798575E-3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4295.0011669219102</v>
      </c>
      <c r="G18" s="27">
        <f t="shared" si="0"/>
        <v>1.8104087046800773E-2</v>
      </c>
      <c r="H18" s="25">
        <f>HLOOKUP(D18,Cuadro2!$B$7:$S$148,142,0)/1000</f>
        <v>2679.7142080112708</v>
      </c>
      <c r="I18" s="26">
        <f t="shared" si="1"/>
        <v>1.6027832946071559E-3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18079.171067124847</v>
      </c>
      <c r="G19" s="27">
        <f t="shared" si="0"/>
        <v>7.6206472131834277E-2</v>
      </c>
      <c r="H19" s="25">
        <f>HLOOKUP(D19,Cuadro2!$B$7:$S$148,142,0)/1000</f>
        <v>17324.180681882775</v>
      </c>
      <c r="I19" s="26">
        <f t="shared" si="1"/>
        <v>1.0435801495669935E-3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3251.3919386928042</v>
      </c>
      <c r="G20" s="27">
        <f t="shared" si="0"/>
        <v>1.3705114479292776E-2</v>
      </c>
      <c r="H20" s="25">
        <f>HLOOKUP(D20,Cuadro2!$B$7:$S$148,142,0)/1000</f>
        <v>4526.9912850708561</v>
      </c>
      <c r="I20" s="26">
        <f t="shared" si="1"/>
        <v>7.1822359133212111E-4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5647.6240664638617</v>
      </c>
      <c r="G21" s="27">
        <f t="shared" si="0"/>
        <v>2.3805599517483827E-2</v>
      </c>
      <c r="H21" s="25">
        <f>HLOOKUP(D21,Cuadro2!$B$7:$S$148,142,0)/1000</f>
        <v>4445.4286723284758</v>
      </c>
      <c r="I21" s="26">
        <f t="shared" si="1"/>
        <v>1.270434075709888E-3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7651.2575369848473</v>
      </c>
      <c r="G22" s="26">
        <f t="shared" si="0"/>
        <v>3.2251221148406881E-2</v>
      </c>
      <c r="H22" s="25">
        <f>HLOOKUP(D22,Cuadro2!$B$7:$S$148,142,0)/1000</f>
        <v>3487.6487261059483</v>
      </c>
      <c r="I22" s="26">
        <f t="shared" si="1"/>
        <v>2.1938154148705446E-3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4399.7242785161734</v>
      </c>
      <c r="G23" s="26">
        <f t="shared" si="0"/>
        <v>1.854551098463712E-2</v>
      </c>
      <c r="H23" s="25">
        <f>HLOOKUP(D23,Cuadro2!$B$7:$S$148,142,0)/1000</f>
        <v>4158.9896245771552</v>
      </c>
      <c r="I23" s="26">
        <f t="shared" si="1"/>
        <v>1.057882965736779E-3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1855.5124954932699</v>
      </c>
      <c r="G24" s="26">
        <f t="shared" si="0"/>
        <v>7.8212690589118637E-3</v>
      </c>
      <c r="H24" s="25">
        <f>HLOOKUP(D24,Cuadro2!$B$7:$S$148,142,0)/1000</f>
        <v>1297.526819558921</v>
      </c>
      <c r="I24" s="26">
        <f t="shared" si="1"/>
        <v>1.4300378747654939E-3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237239.31263802075</v>
      </c>
      <c r="G26" s="32">
        <f>+IF(F26&gt;0,F26/$F$26,0)</f>
        <v>1</v>
      </c>
      <c r="H26" s="31">
        <f>SUM(H9:H24)</f>
        <v>124362.25045693359</v>
      </c>
      <c r="I26" s="32">
        <f>+F26/1000/H26</f>
        <v>1.9076473107100637E-3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34" display="volver"/>
  </hyperlinks>
  <pageMargins left="0.75" right="0.75" top="1" bottom="1" header="0" footer="0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Dolores.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14401.191676459135</v>
      </c>
      <c r="G9" s="26">
        <f t="shared" ref="G9:G24" si="0">+IF(F9&gt;0,F9/$F$26,0)</f>
        <v>7.4935429682620777E-2</v>
      </c>
      <c r="H9" s="25">
        <f>HLOOKUP(D9,Cuadro2!$B$7:$S$148,142,0)/1000</f>
        <v>9542.7400717648925</v>
      </c>
      <c r="I9" s="26">
        <f>+F9/1000/H9</f>
        <v>1.5091254260471217E-3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5.8548651834421863E-5</v>
      </c>
      <c r="H10" s="25">
        <f>HLOOKUP(D10,Cuadro2!$B$7:$S$148,142,0)/1000</f>
        <v>196.14692543331509</v>
      </c>
      <c r="I10" s="26">
        <f t="shared" ref="I10:I24" si="1">+F10/1000/H10</f>
        <v>5.7364950492681207E-5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7397.8951939547196</v>
      </c>
      <c r="G12" s="26">
        <f t="shared" si="0"/>
        <v>3.8494345993059884E-2</v>
      </c>
      <c r="H12" s="25">
        <f>HLOOKUP(D12,Cuadro2!$B$7:$S$148,142,0)/1000</f>
        <v>40083.506242246905</v>
      </c>
      <c r="I12" s="26">
        <f t="shared" si="1"/>
        <v>1.8456207770959775E-4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2601.7453964277174</v>
      </c>
      <c r="G13" s="26">
        <f t="shared" si="0"/>
        <v>1.35379705781423E-2</v>
      </c>
      <c r="H13" s="25">
        <f>HLOOKUP(D13,Cuadro2!$B$7:$S$148,142,0)/1000</f>
        <v>3022.5825440694484</v>
      </c>
      <c r="I13" s="26">
        <f t="shared" si="1"/>
        <v>8.6076901407789591E-4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3807.3356208038726</v>
      </c>
      <c r="G14" s="26">
        <f t="shared" si="0"/>
        <v>1.9811161263637495E-2</v>
      </c>
      <c r="H14" s="25">
        <f>HLOOKUP(D14,Cuadro2!$B$7:$S$148,142,0)/1000</f>
        <v>4471.5448308836894</v>
      </c>
      <c r="I14" s="26">
        <f t="shared" si="1"/>
        <v>8.5145867139868245E-4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27027.96412885025</v>
      </c>
      <c r="G15" s="26">
        <f t="shared" si="0"/>
        <v>0.14063781324101049</v>
      </c>
      <c r="H15" s="25">
        <f>HLOOKUP(D15,Cuadro2!$B$7:$S$148,142,0)/1000</f>
        <v>13456.363320891298</v>
      </c>
      <c r="I15" s="26">
        <f t="shared" si="1"/>
        <v>2.0085637912948401E-3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4551.5936438774406</v>
      </c>
      <c r="G16" s="26">
        <f t="shared" si="0"/>
        <v>2.3683847358422421E-2</v>
      </c>
      <c r="H16" s="25">
        <f>HLOOKUP(D16,Cuadro2!$B$7:$S$148,142,0)/1000</f>
        <v>2395.4637223365908</v>
      </c>
      <c r="I16" s="26">
        <f t="shared" si="1"/>
        <v>1.9000887391597443E-3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23044.560465612307</v>
      </c>
      <c r="G17" s="27">
        <f t="shared" si="0"/>
        <v>0.11991049623765446</v>
      </c>
      <c r="H17" s="25">
        <f>HLOOKUP(D17,Cuadro2!$B$7:$S$148,142,0)/1000</f>
        <v>13194.268465830088</v>
      </c>
      <c r="I17" s="26">
        <f t="shared" si="1"/>
        <v>1.7465584033925074E-3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10415.667865450536</v>
      </c>
      <c r="G18" s="27">
        <f t="shared" si="0"/>
        <v>5.4197080662765407E-2</v>
      </c>
      <c r="H18" s="25">
        <f>HLOOKUP(D18,Cuadro2!$B$7:$S$148,142,0)/1000</f>
        <v>2679.7142080112708</v>
      </c>
      <c r="I18" s="26">
        <f t="shared" si="1"/>
        <v>3.8868577232273002E-3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31596.460039234873</v>
      </c>
      <c r="G19" s="27">
        <f t="shared" si="0"/>
        <v>0.16440961016859226</v>
      </c>
      <c r="H19" s="25">
        <f>HLOOKUP(D19,Cuadro2!$B$7:$S$148,142,0)/1000</f>
        <v>17324.180681882775</v>
      </c>
      <c r="I19" s="26">
        <f t="shared" si="1"/>
        <v>1.8238357483928644E-3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36187.545042804217</v>
      </c>
      <c r="G20" s="27">
        <f t="shared" si="0"/>
        <v>0.18829894760545737</v>
      </c>
      <c r="H20" s="25">
        <f>HLOOKUP(D20,Cuadro2!$B$7:$S$148,142,0)/1000</f>
        <v>4526.9912850708561</v>
      </c>
      <c r="I20" s="26">
        <f t="shared" si="1"/>
        <v>7.9937297785714241E-3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10838.663757855202</v>
      </c>
      <c r="G21" s="27">
        <f t="shared" si="0"/>
        <v>5.6398105387902651E-2</v>
      </c>
      <c r="H21" s="25">
        <f>HLOOKUP(D21,Cuadro2!$B$7:$S$148,142,0)/1000</f>
        <v>4445.4286723284758</v>
      </c>
      <c r="I21" s="26">
        <f t="shared" si="1"/>
        <v>2.4381594120096422E-3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11043.307009515182</v>
      </c>
      <c r="G22" s="26">
        <f t="shared" si="0"/>
        <v>5.7462949904891938E-2</v>
      </c>
      <c r="H22" s="25">
        <f>HLOOKUP(D22,Cuadro2!$B$7:$S$148,142,0)/1000</f>
        <v>3487.6487261059483</v>
      </c>
      <c r="I22" s="26">
        <f t="shared" si="1"/>
        <v>3.1664046114659389E-3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6128.4306626820298</v>
      </c>
      <c r="G23" s="26">
        <f t="shared" si="0"/>
        <v>3.1888790546334859E-2</v>
      </c>
      <c r="H23" s="25">
        <f>HLOOKUP(D23,Cuadro2!$B$7:$S$148,142,0)/1000</f>
        <v>4158.9896245771552</v>
      </c>
      <c r="I23" s="26">
        <f t="shared" si="1"/>
        <v>1.4735383388471684E-3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3127.73269661118</v>
      </c>
      <c r="G24" s="26">
        <f t="shared" si="0"/>
        <v>1.6274902717673442E-2</v>
      </c>
      <c r="H24" s="25">
        <f>HLOOKUP(D24,Cuadro2!$B$7:$S$148,142,0)/1000</f>
        <v>1297.526819558921</v>
      </c>
      <c r="I24" s="26">
        <f t="shared" si="1"/>
        <v>2.4105341403844092E-3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192181.3451588054</v>
      </c>
      <c r="G26" s="32">
        <f>+IF(F26&gt;0,F26/$F$26,0)</f>
        <v>1</v>
      </c>
      <c r="H26" s="31">
        <f>SUM(H9:H24)</f>
        <v>124362.25045693359</v>
      </c>
      <c r="I26" s="32">
        <f>+F26/1000/H26</f>
        <v>1.5453350550724992E-3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5" display="volver"/>
  </hyperlinks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A148"/>
  <sheetViews>
    <sheetView zoomScale="90" workbookViewId="0">
      <selection activeCell="F14" sqref="F14"/>
    </sheetView>
  </sheetViews>
  <sheetFormatPr baseColWidth="10" defaultColWidth="11.42578125" defaultRowHeight="12.75" x14ac:dyDescent="0.2"/>
  <cols>
    <col min="1" max="1" width="4.42578125" style="53" customWidth="1"/>
    <col min="2" max="2" width="23.140625" style="25" customWidth="1"/>
    <col min="3" max="19" width="7.42578125" style="25" bestFit="1" customWidth="1"/>
    <col min="20" max="27" width="13.28515625" style="28" customWidth="1"/>
    <col min="28" max="153" width="13.28515625" style="25" customWidth="1"/>
    <col min="154" max="16384" width="11.42578125" style="25"/>
  </cols>
  <sheetData>
    <row r="1" spans="1:22" s="29" customFormat="1" x14ac:dyDescent="0.2">
      <c r="B1" s="44" t="s">
        <v>157</v>
      </c>
    </row>
    <row r="2" spans="1:22" s="29" customFormat="1" x14ac:dyDescent="0.2">
      <c r="B2" s="44" t="s">
        <v>161</v>
      </c>
    </row>
    <row r="3" spans="1:22" s="29" customFormat="1" x14ac:dyDescent="0.2">
      <c r="B3" s="44" t="s">
        <v>325</v>
      </c>
    </row>
    <row r="4" spans="1:22" x14ac:dyDescent="0.2">
      <c r="B4" s="29"/>
    </row>
    <row r="5" spans="1:22" x14ac:dyDescent="0.2">
      <c r="B5" s="68" t="s">
        <v>326</v>
      </c>
      <c r="C5" s="66" t="s">
        <v>324</v>
      </c>
      <c r="D5" s="66"/>
      <c r="E5" s="66"/>
      <c r="F5" s="66"/>
      <c r="G5" s="66"/>
      <c r="H5" s="66"/>
      <c r="I5" s="66"/>
      <c r="J5" s="66"/>
      <c r="K5" s="66" t="s">
        <v>324</v>
      </c>
      <c r="L5" s="66"/>
      <c r="M5" s="66"/>
      <c r="N5" s="66"/>
      <c r="O5" s="66"/>
      <c r="P5" s="66"/>
      <c r="Q5" s="66"/>
      <c r="R5" s="66"/>
      <c r="S5" s="70" t="s">
        <v>137</v>
      </c>
    </row>
    <row r="6" spans="1:22" x14ac:dyDescent="0.2">
      <c r="A6" s="54"/>
      <c r="B6" s="69"/>
      <c r="C6" s="45" t="s">
        <v>139</v>
      </c>
      <c r="D6" s="45" t="s">
        <v>141</v>
      </c>
      <c r="E6" s="45" t="s">
        <v>143</v>
      </c>
      <c r="F6" s="45" t="s">
        <v>148</v>
      </c>
      <c r="G6" s="45" t="s">
        <v>136</v>
      </c>
      <c r="H6" s="45" t="s">
        <v>149</v>
      </c>
      <c r="I6" s="45" t="s">
        <v>150</v>
      </c>
      <c r="J6" s="45" t="s">
        <v>151</v>
      </c>
      <c r="K6" s="45" t="s">
        <v>152</v>
      </c>
      <c r="L6" s="45" t="s">
        <v>153</v>
      </c>
      <c r="M6" s="45" t="s">
        <v>135</v>
      </c>
      <c r="N6" s="45" t="s">
        <v>154</v>
      </c>
      <c r="O6" s="45" t="s">
        <v>155</v>
      </c>
      <c r="P6" s="45" t="s">
        <v>156</v>
      </c>
      <c r="Q6" s="45" t="s">
        <v>145</v>
      </c>
      <c r="R6" s="45" t="s">
        <v>147</v>
      </c>
      <c r="S6" s="70"/>
      <c r="T6" s="55"/>
      <c r="U6" s="56"/>
      <c r="V6" s="56"/>
    </row>
    <row r="7" spans="1:22" ht="5.0999999999999996" customHeight="1" x14ac:dyDescent="0.2">
      <c r="A7" s="57"/>
      <c r="B7" s="3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5"/>
      <c r="U7" s="56"/>
      <c r="V7" s="56"/>
    </row>
    <row r="8" spans="1:22" x14ac:dyDescent="0.2">
      <c r="A8" s="63">
        <v>1</v>
      </c>
      <c r="B8" s="46" t="s">
        <v>0</v>
      </c>
      <c r="C8" s="26">
        <f>+Cuadro2!C9/Cuadro2!C$148</f>
        <v>1.5304241077487997E-2</v>
      </c>
      <c r="D8" s="39">
        <f>+Cuadro2!D9/Cuadro2!D$148</f>
        <v>1.9121650164227071E-5</v>
      </c>
      <c r="E8" s="39">
        <f>+Cuadro2!E9/Cuadro2!E$148</f>
        <v>0</v>
      </c>
      <c r="F8" s="39">
        <f>+Cuadro2!F9/Cuadro2!F$148</f>
        <v>2.6031996052292158E-4</v>
      </c>
      <c r="G8" s="39">
        <f>+Cuadro2!G9/Cuadro2!G$148</f>
        <v>9.2629142622511693E-4</v>
      </c>
      <c r="H8" s="39">
        <f>+Cuadro2!H9/Cuadro2!H$148</f>
        <v>1.0310619157554331E-3</v>
      </c>
      <c r="I8" s="39">
        <f>+Cuadro2!I9/Cuadro2!I$148</f>
        <v>1.651699446293539E-3</v>
      </c>
      <c r="J8" s="26">
        <f>+Cuadro2!J9/Cuadro2!J$148</f>
        <v>1.5832767367858103E-3</v>
      </c>
      <c r="K8" s="26">
        <f>+Cuadro2!K9/Cuadro2!K$148</f>
        <v>2.0879420290289452E-3</v>
      </c>
      <c r="L8" s="26">
        <f>+Cuadro2!L9/Cuadro2!L$148</f>
        <v>3.0094028999634328E-3</v>
      </c>
      <c r="M8" s="26">
        <f>+Cuadro2!M9/Cuadro2!M$148</f>
        <v>1.4124526694845171E-3</v>
      </c>
      <c r="N8" s="26">
        <f>+Cuadro2!N9/Cuadro2!N$148</f>
        <v>6.2879659609749357E-4</v>
      </c>
      <c r="O8" s="26">
        <f>+Cuadro2!O9/Cuadro2!O$148</f>
        <v>1.4224129353509461E-3</v>
      </c>
      <c r="P8" s="26">
        <f>+Cuadro2!P9/Cuadro2!P$148</f>
        <v>2.2290191312173413E-3</v>
      </c>
      <c r="Q8" s="26">
        <f>+Cuadro2!Q9/Cuadro2!Q$148</f>
        <v>1.3339997572415449E-3</v>
      </c>
      <c r="R8" s="26">
        <f>+Cuadro2!R9/Cuadro2!R$148</f>
        <v>1.5008318289618054E-3</v>
      </c>
      <c r="S8" s="26">
        <f>+Cuadro2!S9/Cuadro2!S$148</f>
        <v>2.2067270713886757E-3</v>
      </c>
      <c r="U8" s="27"/>
      <c r="V8" s="27"/>
    </row>
    <row r="9" spans="1:22" x14ac:dyDescent="0.2">
      <c r="A9" s="63">
        <f>+A8+1</f>
        <v>2</v>
      </c>
      <c r="B9" s="46" t="s">
        <v>1</v>
      </c>
      <c r="C9" s="26">
        <f>+Cuadro2!C10/Cuadro2!C$148</f>
        <v>1.1424848643355157E-2</v>
      </c>
      <c r="D9" s="26">
        <f>+Cuadro2!D10/Cuadro2!D$148</f>
        <v>3.8243300328454142E-5</v>
      </c>
      <c r="E9" s="26">
        <f>+Cuadro2!E10/Cuadro2!E$148</f>
        <v>0</v>
      </c>
      <c r="F9" s="26">
        <f>+Cuadro2!F10/Cuadro2!F$148</f>
        <v>1.6680417623910385E-4</v>
      </c>
      <c r="G9" s="26">
        <f>+Cuadro2!G10/Cuadro2!G$148</f>
        <v>5.5109060818059623E-4</v>
      </c>
      <c r="H9" s="26">
        <f>+Cuadro2!H10/Cuadro2!H$148</f>
        <v>1.1574027183213376E-3</v>
      </c>
      <c r="I9" s="26">
        <f>+Cuadro2!I10/Cuadro2!I$148</f>
        <v>1.2341804972486549E-3</v>
      </c>
      <c r="J9" s="26">
        <f>+Cuadro2!J10/Cuadro2!J$148</f>
        <v>1.378355385905006E-3</v>
      </c>
      <c r="K9" s="26">
        <f>+Cuadro2!K10/Cuadro2!K$148</f>
        <v>1.0998519781429241E-3</v>
      </c>
      <c r="L9" s="26">
        <f>+Cuadro2!L10/Cuadro2!L$148</f>
        <v>1.7589102740204526E-3</v>
      </c>
      <c r="M9" s="26">
        <f>+Cuadro2!M10/Cuadro2!M$148</f>
        <v>9.3436246750229599E-4</v>
      </c>
      <c r="N9" s="26">
        <f>+Cuadro2!N10/Cuadro2!N$148</f>
        <v>6.8546383388754287E-4</v>
      </c>
      <c r="O9" s="26">
        <f>+Cuadro2!O10/Cuadro2!O$148</f>
        <v>9.9082035984084842E-4</v>
      </c>
      <c r="P9" s="26">
        <f>+Cuadro2!P10/Cuadro2!P$148</f>
        <v>2.6645655916306206E-3</v>
      </c>
      <c r="Q9" s="26">
        <f>+Cuadro2!Q10/Cuadro2!Q$148</f>
        <v>1.4142591730281959E-3</v>
      </c>
      <c r="R9" s="26">
        <f>+Cuadro2!R10/Cuadro2!R$148</f>
        <v>1.2636720824041616E-3</v>
      </c>
      <c r="S9" s="26">
        <f>+Cuadro2!S10/Cuadro2!S$148</f>
        <v>1.6259189108185981E-3</v>
      </c>
      <c r="U9" s="27"/>
      <c r="V9" s="27"/>
    </row>
    <row r="10" spans="1:22" x14ac:dyDescent="0.2">
      <c r="A10" s="63">
        <f t="shared" ref="A10:A75" si="0">+A9+1</f>
        <v>3</v>
      </c>
      <c r="B10" s="46" t="s">
        <v>2</v>
      </c>
      <c r="C10" s="26">
        <f>+Cuadro2!C11/Cuadro2!C$148</f>
        <v>8.814682795776534E-3</v>
      </c>
      <c r="D10" s="26">
        <f>+Cuadro2!D11/Cuadro2!D$148</f>
        <v>0</v>
      </c>
      <c r="E10" s="26">
        <f>+Cuadro2!E11/Cuadro2!E$148</f>
        <v>0</v>
      </c>
      <c r="F10" s="26">
        <f>+Cuadro2!F11/Cuadro2!F$148</f>
        <v>2.0853659852233602E-4</v>
      </c>
      <c r="G10" s="26">
        <f>+Cuadro2!G11/Cuadro2!G$148</f>
        <v>7.344730277559086E-4</v>
      </c>
      <c r="H10" s="26">
        <f>+Cuadro2!H11/Cuadro2!H$148</f>
        <v>5.2627030485988258E-4</v>
      </c>
      <c r="I10" s="26">
        <f>+Cuadro2!I11/Cuadro2!I$148</f>
        <v>8.5168032346992419E-4</v>
      </c>
      <c r="J10" s="26">
        <f>+Cuadro2!J11/Cuadro2!J$148</f>
        <v>5.7318950451640401E-4</v>
      </c>
      <c r="K10" s="26">
        <f>+Cuadro2!K11/Cuadro2!K$148</f>
        <v>1.2116827210216497E-3</v>
      </c>
      <c r="L10" s="26">
        <f>+Cuadro2!L11/Cuadro2!L$148</f>
        <v>1.5070873348036341E-3</v>
      </c>
      <c r="M10" s="26">
        <f>+Cuadro2!M11/Cuadro2!M$148</f>
        <v>8.5369189214279167E-4</v>
      </c>
      <c r="N10" s="26">
        <f>+Cuadro2!N11/Cuadro2!N$148</f>
        <v>4.4390257877274905E-4</v>
      </c>
      <c r="O10" s="26">
        <f>+Cuadro2!O11/Cuadro2!O$148</f>
        <v>1.0653709133592914E-3</v>
      </c>
      <c r="P10" s="26">
        <f>+Cuadro2!P11/Cuadro2!P$148</f>
        <v>1.2691518397132146E-3</v>
      </c>
      <c r="Q10" s="26">
        <f>+Cuadro2!Q11/Cuadro2!Q$148</f>
        <v>4.6485947021201513E-4</v>
      </c>
      <c r="R10" s="26">
        <f>+Cuadro2!R11/Cuadro2!R$148</f>
        <v>1.1857987327882188E-3</v>
      </c>
      <c r="S10" s="26">
        <f>+Cuadro2!S11/Cuadro2!S$148</f>
        <v>1.281266212763327E-3</v>
      </c>
      <c r="U10" s="27"/>
      <c r="V10" s="27"/>
    </row>
    <row r="11" spans="1:22" x14ac:dyDescent="0.2">
      <c r="A11" s="63">
        <f t="shared" si="0"/>
        <v>4</v>
      </c>
      <c r="B11" s="46" t="s">
        <v>3</v>
      </c>
      <c r="C11" s="26">
        <f>+Cuadro2!C12/Cuadro2!C$148</f>
        <v>4.6738536845866236E-5</v>
      </c>
      <c r="D11" s="26">
        <f>+Cuadro2!D12/Cuadro2!D$148</f>
        <v>5.354062045983581E-4</v>
      </c>
      <c r="E11" s="26">
        <f>+Cuadro2!E12/Cuadro2!E$148</f>
        <v>4.6097104391860599E-2</v>
      </c>
      <c r="F11" s="26">
        <f>+Cuadro2!F12/Cuadro2!F$148</f>
        <v>1.5113979715823577E-2</v>
      </c>
      <c r="G11" s="26">
        <f>+Cuadro2!G12/Cuadro2!G$148</f>
        <v>1.5197657387912735E-2</v>
      </c>
      <c r="H11" s="26">
        <f>+Cuadro2!H12/Cuadro2!H$148</f>
        <v>1.9735753026826987E-2</v>
      </c>
      <c r="I11" s="26">
        <f>+Cuadro2!I12/Cuadro2!I$148</f>
        <v>2.5358665285116343E-2</v>
      </c>
      <c r="J11" s="26">
        <f>+Cuadro2!J12/Cuadro2!J$148</f>
        <v>3.6015724448357822E-2</v>
      </c>
      <c r="K11" s="26">
        <f>+Cuadro2!K12/Cuadro2!K$148</f>
        <v>2.7188541505538556E-2</v>
      </c>
      <c r="L11" s="26">
        <f>+Cuadro2!L12/Cuadro2!L$148</f>
        <v>2.2780453247855187E-2</v>
      </c>
      <c r="M11" s="26">
        <f>+Cuadro2!M12/Cuadro2!M$148</f>
        <v>2.9382098761904157E-2</v>
      </c>
      <c r="N11" s="26">
        <f>+Cuadro2!N12/Cuadro2!N$148</f>
        <v>1.156634275090824E-2</v>
      </c>
      <c r="O11" s="26">
        <f>+Cuadro2!O12/Cuadro2!O$148</f>
        <v>2.6086028897671195E-2</v>
      </c>
      <c r="P11" s="26">
        <f>+Cuadro2!P12/Cuadro2!P$148</f>
        <v>1.9316300115931734E-2</v>
      </c>
      <c r="Q11" s="26">
        <f>+Cuadro2!Q12/Cuadro2!Q$148</f>
        <v>2.2929346049655963E-2</v>
      </c>
      <c r="R11" s="26">
        <f>+Cuadro2!R12/Cuadro2!R$148</f>
        <v>3.822873526600825E-2</v>
      </c>
      <c r="S11" s="26">
        <f>+Cuadro2!S12/Cuadro2!S$148</f>
        <v>1.9951180310734486E-2</v>
      </c>
      <c r="U11" s="27"/>
      <c r="V11" s="27"/>
    </row>
    <row r="12" spans="1:22" x14ac:dyDescent="0.2">
      <c r="A12" s="63">
        <f t="shared" si="0"/>
        <v>5</v>
      </c>
      <c r="B12" s="46" t="s">
        <v>4</v>
      </c>
      <c r="C12" s="26">
        <f>+Cuadro2!C13/Cuadro2!C$148</f>
        <v>1.093696436728365E-4</v>
      </c>
      <c r="D12" s="26">
        <f>+Cuadro2!D13/Cuadro2!D$148</f>
        <v>6.5013610558372042E-4</v>
      </c>
      <c r="E12" s="26">
        <f>+Cuadro2!E13/Cuadro2!E$148</f>
        <v>6.0954848782625599E-3</v>
      </c>
      <c r="F12" s="26">
        <f>+Cuadro2!F13/Cuadro2!F$148</f>
        <v>5.6633261832020262E-2</v>
      </c>
      <c r="G12" s="26">
        <f>+Cuadro2!G13/Cuadro2!G$148</f>
        <v>6.5160126969012411E-2</v>
      </c>
      <c r="H12" s="26">
        <f>+Cuadro2!H13/Cuadro2!H$148</f>
        <v>2.3343458593302981E-2</v>
      </c>
      <c r="I12" s="26">
        <f>+Cuadro2!I13/Cuadro2!I$148</f>
        <v>1.8364853357872548E-2</v>
      </c>
      <c r="J12" s="26">
        <f>+Cuadro2!J13/Cuadro2!J$148</f>
        <v>1.4707399681859983E-2</v>
      </c>
      <c r="K12" s="26">
        <f>+Cuadro2!K13/Cuadro2!K$148</f>
        <v>2.8684555453523601E-2</v>
      </c>
      <c r="L12" s="26">
        <f>+Cuadro2!L13/Cuadro2!L$148</f>
        <v>3.4209443692332017E-2</v>
      </c>
      <c r="M12" s="26">
        <f>+Cuadro2!M13/Cuadro2!M$148</f>
        <v>2.2670961290876493E-2</v>
      </c>
      <c r="N12" s="26">
        <f>+Cuadro2!N13/Cuadro2!N$148</f>
        <v>1.4675190886410817E-2</v>
      </c>
      <c r="O12" s="26">
        <f>+Cuadro2!O13/Cuadro2!O$148</f>
        <v>2.368718351524526E-2</v>
      </c>
      <c r="P12" s="26">
        <f>+Cuadro2!P13/Cuadro2!P$148</f>
        <v>2.9864084033336558E-2</v>
      </c>
      <c r="Q12" s="26">
        <f>+Cuadro2!Q13/Cuadro2!Q$148</f>
        <v>2.7045039321736297E-2</v>
      </c>
      <c r="R12" s="26">
        <f>+Cuadro2!R13/Cuadro2!R$148</f>
        <v>1.5086191639233998E-2</v>
      </c>
      <c r="S12" s="26">
        <f>+Cuadro2!S13/Cuadro2!S$148</f>
        <v>3.3179242020323844E-2</v>
      </c>
      <c r="U12" s="27"/>
      <c r="V12" s="27"/>
    </row>
    <row r="13" spans="1:22" x14ac:dyDescent="0.2">
      <c r="A13" s="63">
        <f t="shared" si="0"/>
        <v>6</v>
      </c>
      <c r="B13" s="46" t="s">
        <v>5</v>
      </c>
      <c r="C13" s="26">
        <f>+Cuadro2!C14/Cuadro2!C$148</f>
        <v>8.940431735352812E-3</v>
      </c>
      <c r="D13" s="26">
        <f>+Cuadro2!D14/Cuadro2!D$148</f>
        <v>5.7364950492681207E-5</v>
      </c>
      <c r="E13" s="26">
        <f>+Cuadro2!E14/Cuadro2!E$148</f>
        <v>0</v>
      </c>
      <c r="F13" s="26">
        <f>+Cuadro2!F14/Cuadro2!F$148</f>
        <v>3.6935161556325631E-4</v>
      </c>
      <c r="G13" s="26">
        <f>+Cuadro2!G14/Cuadro2!G$148</f>
        <v>1.0214975374773403E-3</v>
      </c>
      <c r="H13" s="26">
        <f>+Cuadro2!H14/Cuadro2!H$148</f>
        <v>8.2242282937748862E-4</v>
      </c>
      <c r="I13" s="26">
        <f>+Cuadro2!I14/Cuadro2!I$148</f>
        <v>1.5660541916713189E-3</v>
      </c>
      <c r="J13" s="26">
        <f>+Cuadro2!J14/Cuadro2!J$148</f>
        <v>1.2495414495154312E-3</v>
      </c>
      <c r="K13" s="26">
        <f>+Cuadro2!K14/Cuadro2!K$148</f>
        <v>1.6953842792483812E-3</v>
      </c>
      <c r="L13" s="26">
        <f>+Cuadro2!L14/Cuadro2!L$148</f>
        <v>1.8105869495615339E-3</v>
      </c>
      <c r="M13" s="26">
        <f>+Cuadro2!M14/Cuadro2!M$148</f>
        <v>1.4629974894585602E-3</v>
      </c>
      <c r="N13" s="26">
        <f>+Cuadro2!N14/Cuadro2!N$148</f>
        <v>9.0427107668748774E-4</v>
      </c>
      <c r="O13" s="26">
        <f>+Cuadro2!O14/Cuadro2!O$148</f>
        <v>1.5830112022666687E-3</v>
      </c>
      <c r="P13" s="26">
        <f>+Cuadro2!P14/Cuadro2!P$148</f>
        <v>3.3899003246095892E-3</v>
      </c>
      <c r="Q13" s="26">
        <f>+Cuadro2!Q14/Cuadro2!Q$148</f>
        <v>1.1389229626913887E-3</v>
      </c>
      <c r="R13" s="26">
        <f>+Cuadro2!R14/Cuadro2!R$148</f>
        <v>2.1167392304697161E-3</v>
      </c>
      <c r="S13" s="26">
        <f>+Cuadro2!S14/Cuadro2!S$148</f>
        <v>1.7205170571447527E-3</v>
      </c>
      <c r="U13" s="27"/>
      <c r="V13" s="27"/>
    </row>
    <row r="14" spans="1:22" x14ac:dyDescent="0.2">
      <c r="A14" s="63">
        <f t="shared" si="0"/>
        <v>7</v>
      </c>
      <c r="B14" s="46" t="s">
        <v>6</v>
      </c>
      <c r="C14" s="26">
        <f>+Cuadro2!C15/Cuadro2!C$148</f>
        <v>1.9556624997513726E-2</v>
      </c>
      <c r="D14" s="26">
        <f>+Cuadro2!D15/Cuadro2!D$148</f>
        <v>1.9121650164227071E-5</v>
      </c>
      <c r="E14" s="26">
        <f>+Cuadro2!E15/Cuadro2!E$148</f>
        <v>1.6849271749489279E-2</v>
      </c>
      <c r="F14" s="26">
        <f>+Cuadro2!F15/Cuadro2!F$148</f>
        <v>1.6498788536295E-3</v>
      </c>
      <c r="G14" s="26">
        <f>+Cuadro2!G15/Cuadro2!G$148</f>
        <v>4.2349207458101581E-3</v>
      </c>
      <c r="H14" s="26">
        <f>+Cuadro2!H15/Cuadro2!H$148</f>
        <v>6.7364168078948633E-3</v>
      </c>
      <c r="I14" s="26">
        <f>+Cuadro2!I15/Cuadro2!I$148</f>
        <v>4.7697079872138486E-3</v>
      </c>
      <c r="J14" s="26">
        <f>+Cuadro2!J15/Cuadro2!J$148</f>
        <v>5.0372072618458308E-3</v>
      </c>
      <c r="K14" s="26">
        <f>+Cuadro2!K15/Cuadro2!K$148</f>
        <v>6.3252814316378352E-3</v>
      </c>
      <c r="L14" s="26">
        <f>+Cuadro2!L15/Cuadro2!L$148</f>
        <v>1.1287275236876065E-2</v>
      </c>
      <c r="M14" s="26">
        <f>+Cuadro2!M15/Cuadro2!M$148</f>
        <v>4.8432883499476267E-3</v>
      </c>
      <c r="N14" s="26">
        <f>+Cuadro2!N15/Cuadro2!N$148</f>
        <v>1.1812831611623798E-2</v>
      </c>
      <c r="O14" s="26">
        <f>+Cuadro2!O15/Cuadro2!O$148</f>
        <v>6.6579711901232075E-3</v>
      </c>
      <c r="P14" s="26">
        <f>+Cuadro2!P15/Cuadro2!P$148</f>
        <v>8.5972370459837417E-3</v>
      </c>
      <c r="Q14" s="26">
        <f>+Cuadro2!Q15/Cuadro2!Q$148</f>
        <v>4.912626549787546E-3</v>
      </c>
      <c r="R14" s="26">
        <f>+Cuadro2!R15/Cuadro2!R$148</f>
        <v>6.1767725036281839E-3</v>
      </c>
      <c r="S14" s="26">
        <f>+Cuadro2!S15/Cuadro2!S$148</f>
        <v>5.7282705016401224E-3</v>
      </c>
      <c r="U14" s="27"/>
      <c r="V14" s="27"/>
    </row>
    <row r="15" spans="1:22" x14ac:dyDescent="0.2">
      <c r="A15" s="63">
        <f t="shared" si="0"/>
        <v>8</v>
      </c>
      <c r="B15" s="46" t="s">
        <v>7</v>
      </c>
      <c r="C15" s="26">
        <f>+Cuadro2!C16/Cuadro2!C$148</f>
        <v>3.5366641758093737E-3</v>
      </c>
      <c r="D15" s="26">
        <f>+Cuadro2!D16/Cuadro2!D$148</f>
        <v>9.603393214861292E-3</v>
      </c>
      <c r="E15" s="26">
        <f>+Cuadro2!E16/Cuadro2!E$148</f>
        <v>2.0242447221395203E-4</v>
      </c>
      <c r="F15" s="26">
        <f>+Cuadro2!F16/Cuadro2!F$148</f>
        <v>2.3259008521675294E-2</v>
      </c>
      <c r="G15" s="26">
        <f>+Cuadro2!G16/Cuadro2!G$148</f>
        <v>2.875713868003394E-2</v>
      </c>
      <c r="H15" s="26">
        <f>+Cuadro2!H16/Cuadro2!H$148</f>
        <v>3.9176499123682901E-2</v>
      </c>
      <c r="I15" s="26">
        <f>+Cuadro2!I16/Cuadro2!I$148</f>
        <v>2.5372107258591858E-2</v>
      </c>
      <c r="J15" s="26">
        <f>+Cuadro2!J16/Cuadro2!J$148</f>
        <v>1.728246307902026E-2</v>
      </c>
      <c r="K15" s="26">
        <f>+Cuadro2!K16/Cuadro2!K$148</f>
        <v>2.5068095987401413E-2</v>
      </c>
      <c r="L15" s="26">
        <f>+Cuadro2!L16/Cuadro2!L$148</f>
        <v>3.2898045074265268E-2</v>
      </c>
      <c r="M15" s="26">
        <f>+Cuadro2!M16/Cuadro2!M$148</f>
        <v>2.3255912461415812E-2</v>
      </c>
      <c r="N15" s="26">
        <f>+Cuadro2!N16/Cuadro2!N$148</f>
        <v>3.5049407105365853E-2</v>
      </c>
      <c r="O15" s="26">
        <f>+Cuadro2!O16/Cuadro2!O$148</f>
        <v>2.500279086472295E-2</v>
      </c>
      <c r="P15" s="26">
        <f>+Cuadro2!P16/Cuadro2!P$148</f>
        <v>3.197417685032395E-2</v>
      </c>
      <c r="Q15" s="26">
        <f>+Cuadro2!Q16/Cuadro2!Q$148</f>
        <v>1.5422218567668875E-2</v>
      </c>
      <c r="R15" s="26">
        <f>+Cuadro2!R16/Cuadro2!R$148</f>
        <v>2.194612580085659E-2</v>
      </c>
      <c r="S15" s="26">
        <f>+Cuadro2!S16/Cuadro2!S$148</f>
        <v>2.3388269062402028E-2</v>
      </c>
      <c r="U15" s="27"/>
      <c r="V15" s="27"/>
    </row>
    <row r="16" spans="1:22" x14ac:dyDescent="0.2">
      <c r="A16" s="63">
        <f t="shared" si="0"/>
        <v>9</v>
      </c>
      <c r="B16" s="46" t="s">
        <v>8</v>
      </c>
      <c r="C16" s="26">
        <f>+Cuadro2!C17/Cuadro2!C$148</f>
        <v>1.3775344197724736E-2</v>
      </c>
      <c r="D16" s="26">
        <f>+Cuadro2!D17/Cuadro2!D$148</f>
        <v>1.1472990098536241E-4</v>
      </c>
      <c r="E16" s="26">
        <f>+Cuadro2!E17/Cuadro2!E$148</f>
        <v>0</v>
      </c>
      <c r="F16" s="26">
        <f>+Cuadro2!F17/Cuadro2!F$148</f>
        <v>1.1038127193977564E-3</v>
      </c>
      <c r="G16" s="26">
        <f>+Cuadro2!G17/Cuadro2!G$148</f>
        <v>3.9736574529656531E-3</v>
      </c>
      <c r="H16" s="26">
        <f>+Cuadro2!H17/Cuadro2!H$148</f>
        <v>4.4915438419661797E-3</v>
      </c>
      <c r="I16" s="26">
        <f>+Cuadro2!I17/Cuadro2!I$148</f>
        <v>4.1244234691421976E-3</v>
      </c>
      <c r="J16" s="26">
        <f>+Cuadro2!J17/Cuadro2!J$148</f>
        <v>4.7579364501182777E-3</v>
      </c>
      <c r="K16" s="26">
        <f>+Cuadro2!K17/Cuadro2!K$148</f>
        <v>3.9346444912502845E-3</v>
      </c>
      <c r="L16" s="26">
        <f>+Cuadro2!L17/Cuadro2!L$148</f>
        <v>5.6854885564343932E-3</v>
      </c>
      <c r="M16" s="26">
        <f>+Cuadro2!M17/Cuadro2!M$148</f>
        <v>3.7337260314725456E-3</v>
      </c>
      <c r="N16" s="26">
        <f>+Cuadro2!N17/Cuadro2!N$148</f>
        <v>1.0453802804990956E-3</v>
      </c>
      <c r="O16" s="26">
        <f>+Cuadro2!O17/Cuadro2!O$148</f>
        <v>2.7604938068083442E-3</v>
      </c>
      <c r="P16" s="26">
        <f>+Cuadro2!P17/Cuadro2!P$148</f>
        <v>3.7699952073955811E-3</v>
      </c>
      <c r="Q16" s="26">
        <f>+Cuadro2!Q17/Cuadro2!Q$148</f>
        <v>3.2040534943911926E-3</v>
      </c>
      <c r="R16" s="26">
        <f>+Cuadro2!R17/Cuadro2!R$148</f>
        <v>3.9998584120916041E-3</v>
      </c>
      <c r="S16" s="26">
        <f>+Cuadro2!S17/Cuadro2!S$148</f>
        <v>3.660401171679312E-3</v>
      </c>
      <c r="U16" s="27"/>
      <c r="V16" s="27"/>
    </row>
    <row r="17" spans="1:22" x14ac:dyDescent="0.2">
      <c r="A17" s="63">
        <f t="shared" si="0"/>
        <v>10</v>
      </c>
      <c r="B17" s="46" t="s">
        <v>9</v>
      </c>
      <c r="C17" s="26">
        <f>+Cuadro2!C18/Cuadro2!C$148</f>
        <v>1.0139953320313852E-2</v>
      </c>
      <c r="D17" s="26">
        <f>+Cuadro2!D18/Cuadro2!D$148</f>
        <v>2.6770310229917905E-4</v>
      </c>
      <c r="E17" s="26">
        <f>+Cuadro2!E18/Cuadro2!E$148</f>
        <v>6.918570656138337E-3</v>
      </c>
      <c r="F17" s="26">
        <f>+Cuadro2!F18/Cuadro2!F$148</f>
        <v>1.1733558335786387E-3</v>
      </c>
      <c r="G17" s="26">
        <f>+Cuadro2!G18/Cuadro2!G$148</f>
        <v>2.0057891284038323E-3</v>
      </c>
      <c r="H17" s="26">
        <f>+Cuadro2!H18/Cuadro2!H$148</f>
        <v>2.419965045141745E-3</v>
      </c>
      <c r="I17" s="26">
        <f>+Cuadro2!I18/Cuadro2!I$148</f>
        <v>1.8209063293846059E-3</v>
      </c>
      <c r="J17" s="26">
        <f>+Cuadro2!J18/Cuadro2!J$148</f>
        <v>1.7902398699093591E-3</v>
      </c>
      <c r="K17" s="26">
        <f>+Cuadro2!K18/Cuadro2!K$148</f>
        <v>2.6942794638701441E-3</v>
      </c>
      <c r="L17" s="26">
        <f>+Cuadro2!L18/Cuadro2!L$148</f>
        <v>2.9105204178833497E-3</v>
      </c>
      <c r="M17" s="26">
        <f>+Cuadro2!M18/Cuadro2!M$148</f>
        <v>2.0971985685621411E-3</v>
      </c>
      <c r="N17" s="26">
        <f>+Cuadro2!N18/Cuadro2!N$148</f>
        <v>8.6813257288357671E-4</v>
      </c>
      <c r="O17" s="26">
        <f>+Cuadro2!O18/Cuadro2!O$148</f>
        <v>3.4350326626983981E-3</v>
      </c>
      <c r="P17" s="26">
        <f>+Cuadro2!P18/Cuadro2!P$148</f>
        <v>2.7949318085282171E-3</v>
      </c>
      <c r="Q17" s="26">
        <f>+Cuadro2!Q18/Cuadro2!Q$148</f>
        <v>1.2223597522297892E-3</v>
      </c>
      <c r="R17" s="26">
        <f>+Cuadro2!R18/Cuadro2!R$148</f>
        <v>1.7309121800998177E-3</v>
      </c>
      <c r="S17" s="26">
        <f>+Cuadro2!S18/Cuadro2!S$148</f>
        <v>2.4607827476255031E-3</v>
      </c>
      <c r="U17" s="27"/>
      <c r="V17" s="27"/>
    </row>
    <row r="18" spans="1:22" x14ac:dyDescent="0.2">
      <c r="A18" s="63">
        <f t="shared" si="0"/>
        <v>11</v>
      </c>
      <c r="B18" s="46" t="s">
        <v>10</v>
      </c>
      <c r="C18" s="26">
        <f>+Cuadro2!C19/Cuadro2!C$148</f>
        <v>1.1626361860007019E-2</v>
      </c>
      <c r="D18" s="26">
        <f>+Cuadro2!D19/Cuadro2!D$148</f>
        <v>0</v>
      </c>
      <c r="E18" s="26">
        <f>+Cuadro2!E19/Cuadro2!E$148</f>
        <v>0</v>
      </c>
      <c r="F18" s="26">
        <f>+Cuadro2!F19/Cuadro2!F$148</f>
        <v>6.6840244398425844E-4</v>
      </c>
      <c r="G18" s="26">
        <f>+Cuadro2!G19/Cuadro2!G$148</f>
        <v>1.847450384664707E-3</v>
      </c>
      <c r="H18" s="26">
        <f>+Cuadro2!H19/Cuadro2!H$148</f>
        <v>2.1660042218024224E-3</v>
      </c>
      <c r="I18" s="26">
        <f>+Cuadro2!I19/Cuadro2!I$148</f>
        <v>2.7657803763425888E-3</v>
      </c>
      <c r="J18" s="26">
        <f>+Cuadro2!J19/Cuadro2!J$148</f>
        <v>1.5523487290693473E-3</v>
      </c>
      <c r="K18" s="26">
        <f>+Cuadro2!K19/Cuadro2!K$148</f>
        <v>2.8136084842378234E-3</v>
      </c>
      <c r="L18" s="26">
        <f>+Cuadro2!L19/Cuadro2!L$148</f>
        <v>1.8751410247168606E-3</v>
      </c>
      <c r="M18" s="26">
        <f>+Cuadro2!M19/Cuadro2!M$148</f>
        <v>1.974868312036338E-3</v>
      </c>
      <c r="N18" s="26">
        <f>+Cuadro2!N19/Cuadro2!N$148</f>
        <v>8.4314303437321009E-4</v>
      </c>
      <c r="O18" s="26">
        <f>+Cuadro2!O19/Cuadro2!O$148</f>
        <v>1.5186990401894363E-3</v>
      </c>
      <c r="P18" s="26">
        <f>+Cuadro2!P19/Cuadro2!P$148</f>
        <v>3.018095614897093E-3</v>
      </c>
      <c r="Q18" s="26">
        <f>+Cuadro2!Q19/Cuadro2!Q$148</f>
        <v>1.2618435632585833E-3</v>
      </c>
      <c r="R18" s="26">
        <f>+Cuadro2!R19/Cuadro2!R$148</f>
        <v>2.403454744964778E-3</v>
      </c>
      <c r="S18" s="26">
        <f>+Cuadro2!S19/Cuadro2!S$148</f>
        <v>2.4104320227559019E-3</v>
      </c>
      <c r="U18" s="27"/>
      <c r="V18" s="27"/>
    </row>
    <row r="19" spans="1:22" x14ac:dyDescent="0.2">
      <c r="A19" s="63">
        <f t="shared" si="0"/>
        <v>12</v>
      </c>
      <c r="B19" s="46" t="s">
        <v>11</v>
      </c>
      <c r="C19" s="26">
        <f>+Cuadro2!C20/Cuadro2!C$148</f>
        <v>9.675172918015694E-3</v>
      </c>
      <c r="D19" s="26">
        <f>+Cuadro2!D20/Cuadro2!D$148</f>
        <v>5.7364950492681207E-5</v>
      </c>
      <c r="E19" s="26">
        <f>+Cuadro2!E20/Cuadro2!E$148</f>
        <v>3.2143704433397584E-2</v>
      </c>
      <c r="F19" s="26">
        <f>+Cuadro2!F20/Cuadro2!F$148</f>
        <v>2.1671430388011187E-4</v>
      </c>
      <c r="G19" s="26">
        <f>+Cuadro2!G20/Cuadro2!G$148</f>
        <v>1.2834272449701312E-3</v>
      </c>
      <c r="H19" s="26">
        <f>+Cuadro2!H20/Cuadro2!H$148</f>
        <v>1.5581499654645015E-3</v>
      </c>
      <c r="I19" s="26">
        <f>+Cuadro2!I20/Cuadro2!I$148</f>
        <v>1.1183031032601831E-3</v>
      </c>
      <c r="J19" s="26">
        <f>+Cuadro2!J20/Cuadro2!J$148</f>
        <v>5.0366072949362996E-4</v>
      </c>
      <c r="K19" s="26">
        <f>+Cuadro2!K20/Cuadro2!K$148</f>
        <v>1.6322004670912386E-3</v>
      </c>
      <c r="L19" s="26">
        <f>+Cuadro2!L20/Cuadro2!L$148</f>
        <v>2.1292639773696199E-3</v>
      </c>
      <c r="M19" s="26">
        <f>+Cuadro2!M20/Cuadro2!M$148</f>
        <v>1.4891800752414961E-3</v>
      </c>
      <c r="N19" s="26">
        <f>+Cuadro2!N20/Cuadro2!N$148</f>
        <v>6.8187056560122027E-4</v>
      </c>
      <c r="O19" s="26">
        <f>+Cuadro2!O20/Cuadro2!O$148</f>
        <v>1.7913048305880758E-3</v>
      </c>
      <c r="P19" s="26">
        <f>+Cuadro2!P20/Cuadro2!P$148</f>
        <v>2.3421966383629905E-3</v>
      </c>
      <c r="Q19" s="26">
        <f>+Cuadro2!Q20/Cuadro2!Q$148</f>
        <v>5.3843484475458517E-3</v>
      </c>
      <c r="R19" s="26">
        <f>+Cuadro2!R20/Cuadro2!R$148</f>
        <v>1.454815758734203E-3</v>
      </c>
      <c r="S19" s="26">
        <f>+Cuadro2!S20/Cuadro2!S$148</f>
        <v>1.8270129018291424E-3</v>
      </c>
      <c r="U19" s="27"/>
      <c r="V19" s="27"/>
    </row>
    <row r="20" spans="1:22" x14ac:dyDescent="0.2">
      <c r="A20" s="63">
        <f t="shared" si="0"/>
        <v>13</v>
      </c>
      <c r="B20" s="46" t="s">
        <v>12</v>
      </c>
      <c r="C20" s="26">
        <f>+Cuadro2!C21/Cuadro2!C$148</f>
        <v>1.1025877485780777E-3</v>
      </c>
      <c r="D20" s="26">
        <f>+Cuadro2!D21/Cuadro2!D$148</f>
        <v>6.5013610558372042E-4</v>
      </c>
      <c r="E20" s="26">
        <f>+Cuadro2!E21/Cuadro2!E$148</f>
        <v>0</v>
      </c>
      <c r="F20" s="26">
        <f>+Cuadro2!F21/Cuadro2!F$148</f>
        <v>1.7041219833126772E-2</v>
      </c>
      <c r="G20" s="26">
        <f>+Cuadro2!G21/Cuadro2!G$148</f>
        <v>1.6370850995837152E-2</v>
      </c>
      <c r="H20" s="26">
        <f>+Cuadro2!H21/Cuadro2!H$148</f>
        <v>1.8219685584465226E-2</v>
      </c>
      <c r="I20" s="26">
        <f>+Cuadro2!I21/Cuadro2!I$148</f>
        <v>1.3326331753779718E-2</v>
      </c>
      <c r="J20" s="26">
        <f>+Cuadro2!J21/Cuadro2!J$148</f>
        <v>2.0644589372125724E-2</v>
      </c>
      <c r="K20" s="26">
        <f>+Cuadro2!K21/Cuadro2!K$148</f>
        <v>1.6218594484868003E-2</v>
      </c>
      <c r="L20" s="26">
        <f>+Cuadro2!L21/Cuadro2!L$148</f>
        <v>1.2369998388606807E-2</v>
      </c>
      <c r="M20" s="26">
        <f>+Cuadro2!M21/Cuadro2!M$148</f>
        <v>1.6836650790211374E-2</v>
      </c>
      <c r="N20" s="26">
        <f>+Cuadro2!N21/Cuadro2!N$148</f>
        <v>1.5902583494446579E-2</v>
      </c>
      <c r="O20" s="26">
        <f>+Cuadro2!O21/Cuadro2!O$148</f>
        <v>1.8660885507744789E-2</v>
      </c>
      <c r="P20" s="26">
        <f>+Cuadro2!P21/Cuadro2!P$148</f>
        <v>1.2446604613012004E-2</v>
      </c>
      <c r="Q20" s="26">
        <f>+Cuadro2!Q21/Cuadro2!Q$148</f>
        <v>1.0518408998834411E-2</v>
      </c>
      <c r="R20" s="26">
        <f>+Cuadro2!R21/Cuadro2!R$148</f>
        <v>1.8562174790272893E-2</v>
      </c>
      <c r="S20" s="26">
        <f>+Cuadro2!S21/Cuadro2!S$148</f>
        <v>1.4943917969225619E-2</v>
      </c>
      <c r="U20" s="27"/>
      <c r="V20" s="27"/>
    </row>
    <row r="21" spans="1:22" x14ac:dyDescent="0.2">
      <c r="A21" s="63">
        <f t="shared" si="0"/>
        <v>14</v>
      </c>
      <c r="B21" s="46" t="s">
        <v>13</v>
      </c>
      <c r="C21" s="26">
        <f>+Cuadro2!C22/Cuadro2!C$148</f>
        <v>1.7261077064260896E-4</v>
      </c>
      <c r="D21" s="26">
        <f>+Cuadro2!D22/Cuadro2!D$148</f>
        <v>1.1472990098536241E-4</v>
      </c>
      <c r="E21" s="26">
        <f>+Cuadro2!E22/Cuadro2!E$148</f>
        <v>4.7627876258031686E-2</v>
      </c>
      <c r="F21" s="26">
        <f>+Cuadro2!F22/Cuadro2!F$148</f>
        <v>2.8753861739825065E-3</v>
      </c>
      <c r="G21" s="26">
        <f>+Cuadro2!G22/Cuadro2!G$148</f>
        <v>4.1657695480912952E-3</v>
      </c>
      <c r="H21" s="26">
        <f>+Cuadro2!H22/Cuadro2!H$148</f>
        <v>2.6652363489421604E-3</v>
      </c>
      <c r="I21" s="26">
        <f>+Cuadro2!I22/Cuadro2!I$148</f>
        <v>3.5807772176187449E-3</v>
      </c>
      <c r="J21" s="26">
        <f>+Cuadro2!J22/Cuadro2!J$148</f>
        <v>8.3215762089720452E-3</v>
      </c>
      <c r="K21" s="26">
        <f>+Cuadro2!K22/Cuadro2!K$148</f>
        <v>5.2211086388666336E-3</v>
      </c>
      <c r="L21" s="26">
        <f>+Cuadro2!L22/Cuadro2!L$148</f>
        <v>4.0639713075625739E-3</v>
      </c>
      <c r="M21" s="26">
        <f>+Cuadro2!M22/Cuadro2!M$148</f>
        <v>5.2460289161705255E-3</v>
      </c>
      <c r="N21" s="26">
        <f>+Cuadro2!N22/Cuadro2!N$148</f>
        <v>2.8488155359903673E-3</v>
      </c>
      <c r="O21" s="26">
        <f>+Cuadro2!O22/Cuadro2!O$148</f>
        <v>5.0252469764832681E-3</v>
      </c>
      <c r="P21" s="26">
        <f>+Cuadro2!P22/Cuadro2!P$148</f>
        <v>7.4398700751553215E-3</v>
      </c>
      <c r="Q21" s="26">
        <f>+Cuadro2!Q22/Cuadro2!Q$148</f>
        <v>4.0778448547955839E-3</v>
      </c>
      <c r="R21" s="26">
        <f>+Cuadro2!R22/Cuadro2!R$148</f>
        <v>6.2298679692754187E-3</v>
      </c>
      <c r="S21" s="26">
        <f>+Cuadro2!S22/Cuadro2!S$148</f>
        <v>3.7809821310755103E-3</v>
      </c>
      <c r="U21" s="27"/>
      <c r="V21" s="27"/>
    </row>
    <row r="22" spans="1:22" x14ac:dyDescent="0.2">
      <c r="A22" s="63">
        <f t="shared" si="0"/>
        <v>15</v>
      </c>
      <c r="B22" s="46" t="s">
        <v>14</v>
      </c>
      <c r="C22" s="26">
        <f>+Cuadro2!C23/Cuadro2!C$148</f>
        <v>9.8076297202688151E-3</v>
      </c>
      <c r="D22" s="26">
        <f>+Cuadro2!D23/Cuadro2!D$148</f>
        <v>1.9121650164227071E-5</v>
      </c>
      <c r="E22" s="26">
        <f>+Cuadro2!E23/Cuadro2!E$148</f>
        <v>0</v>
      </c>
      <c r="F22" s="26">
        <f>+Cuadro2!F23/Cuadro2!F$148</f>
        <v>5.5156636018400802E-4</v>
      </c>
      <c r="G22" s="26">
        <f>+Cuadro2!G23/Cuadro2!G$148</f>
        <v>1.970227795550417E-3</v>
      </c>
      <c r="H22" s="26">
        <f>+Cuadro2!H23/Cuadro2!H$148</f>
        <v>1.4902274322200623E-3</v>
      </c>
      <c r="I22" s="26">
        <f>+Cuadro2!I23/Cuadro2!I$148</f>
        <v>3.3194517098234446E-3</v>
      </c>
      <c r="J22" s="26">
        <f>+Cuadro2!J23/Cuadro2!J$148</f>
        <v>1.8542000270520592E-3</v>
      </c>
      <c r="K22" s="26">
        <f>+Cuadro2!K23/Cuadro2!K$148</f>
        <v>3.0219002881824632E-3</v>
      </c>
      <c r="L22" s="26">
        <f>+Cuadro2!L23/Cuadro2!L$148</f>
        <v>4.4520859538988893E-3</v>
      </c>
      <c r="M22" s="26">
        <f>+Cuadro2!M23/Cuadro2!M$148</f>
        <v>2.7371397750781054E-3</v>
      </c>
      <c r="N22" s="26">
        <f>+Cuadro2!N23/Cuadro2!N$148</f>
        <v>1.2183517567755336E-3</v>
      </c>
      <c r="O22" s="26">
        <f>+Cuadro2!O23/Cuadro2!O$148</f>
        <v>2.8143922881176736E-3</v>
      </c>
      <c r="P22" s="26">
        <f>+Cuadro2!P23/Cuadro2!P$148</f>
        <v>4.1114571127954551E-3</v>
      </c>
      <c r="Q22" s="26">
        <f>+Cuadro2!Q23/Cuadro2!Q$148</f>
        <v>1.8979719598572495E-3</v>
      </c>
      <c r="R22" s="26">
        <f>+Cuadro2!R23/Cuadro2!R$148</f>
        <v>3.412268592262218E-3</v>
      </c>
      <c r="S22" s="26">
        <f>+Cuadro2!S23/Cuadro2!S$148</f>
        <v>2.5839050339101707E-3</v>
      </c>
      <c r="U22" s="27"/>
      <c r="V22" s="27"/>
    </row>
    <row r="23" spans="1:22" x14ac:dyDescent="0.2">
      <c r="A23" s="63">
        <f t="shared" si="0"/>
        <v>16</v>
      </c>
      <c r="B23" s="46" t="s">
        <v>15</v>
      </c>
      <c r="C23" s="26">
        <f>+Cuadro2!C24/Cuadro2!C$148</f>
        <v>1.2820061192684622E-2</v>
      </c>
      <c r="D23" s="26">
        <f>+Cuadro2!D24/Cuadro2!D$148</f>
        <v>1.9121650164227071E-5</v>
      </c>
      <c r="E23" s="26">
        <f>+Cuadro2!E24/Cuadro2!E$148</f>
        <v>0</v>
      </c>
      <c r="F23" s="26">
        <f>+Cuadro2!F24/Cuadro2!F$148</f>
        <v>5.2614007473617691E-4</v>
      </c>
      <c r="G23" s="26">
        <f>+Cuadro2!G24/Cuadro2!G$148</f>
        <v>6.8865945097908981E-3</v>
      </c>
      <c r="H23" s="26">
        <f>+Cuadro2!H24/Cuadro2!H$148</f>
        <v>3.6513487740526111E-3</v>
      </c>
      <c r="I23" s="26">
        <f>+Cuadro2!I24/Cuadro2!I$148</f>
        <v>3.4525174311270659E-3</v>
      </c>
      <c r="J23" s="26">
        <f>+Cuadro2!J24/Cuadro2!J$148</f>
        <v>2.4178180796860594E-3</v>
      </c>
      <c r="K23" s="26">
        <f>+Cuadro2!K24/Cuadro2!K$148</f>
        <v>3.8719328748650387E-3</v>
      </c>
      <c r="L23" s="26">
        <f>+Cuadro2!L24/Cuadro2!L$148</f>
        <v>4.6169915346476282E-3</v>
      </c>
      <c r="M23" s="26">
        <f>+Cuadro2!M24/Cuadro2!M$148</f>
        <v>3.0160372044321484E-3</v>
      </c>
      <c r="N23" s="26">
        <f>+Cuadro2!N24/Cuadro2!N$148</f>
        <v>1.5505446517687736E-3</v>
      </c>
      <c r="O23" s="26">
        <f>+Cuadro2!O24/Cuadro2!O$148</f>
        <v>2.5078093022338141E-3</v>
      </c>
      <c r="P23" s="26">
        <f>+Cuadro2!P24/Cuadro2!P$148</f>
        <v>4.5505175213415147E-3</v>
      </c>
      <c r="Q23" s="26">
        <f>+Cuadro2!Q24/Cuadro2!Q$148</f>
        <v>2.0163689812624798E-3</v>
      </c>
      <c r="R23" s="26">
        <f>+Cuadro2!R24/Cuadro2!R$148</f>
        <v>3.3874907082935089E-3</v>
      </c>
      <c r="S23" s="26">
        <f>+Cuadro2!S24/Cuadro2!S$148</f>
        <v>3.179050888219907E-3</v>
      </c>
      <c r="U23" s="27"/>
      <c r="V23" s="27"/>
    </row>
    <row r="24" spans="1:22" x14ac:dyDescent="0.2">
      <c r="A24" s="63">
        <f t="shared" si="0"/>
        <v>17</v>
      </c>
      <c r="B24" s="46" t="s">
        <v>16</v>
      </c>
      <c r="C24" s="26">
        <f>+Cuadro2!C25/Cuadro2!C$148</f>
        <v>2.6749983471736974E-3</v>
      </c>
      <c r="D24" s="26">
        <f>+Cuadro2!D25/Cuadro2!D$148</f>
        <v>0</v>
      </c>
      <c r="E24" s="26">
        <f>+Cuadro2!E25/Cuadro2!E$148</f>
        <v>2.0313178180755411E-4</v>
      </c>
      <c r="F24" s="26">
        <f>+Cuadro2!F25/Cuadro2!F$148</f>
        <v>1.0431365482158213E-3</v>
      </c>
      <c r="G24" s="26">
        <f>+Cuadro2!G25/Cuadro2!G$148</f>
        <v>1.7144187949332658E-3</v>
      </c>
      <c r="H24" s="26">
        <f>+Cuadro2!H25/Cuadro2!H$148</f>
        <v>8.8692822942551617E-4</v>
      </c>
      <c r="I24" s="26">
        <f>+Cuadro2!I25/Cuadro2!I$148</f>
        <v>1.9653809409586726E-3</v>
      </c>
      <c r="J24" s="26">
        <f>+Cuadro2!J25/Cuadro2!J$148</f>
        <v>1.4328558518951655E-3</v>
      </c>
      <c r="K24" s="26">
        <f>+Cuadro2!K25/Cuadro2!K$148</f>
        <v>2.1784126340721015E-3</v>
      </c>
      <c r="L24" s="26">
        <f>+Cuadro2!L25/Cuadro2!L$148</f>
        <v>1.8764553949251991E-3</v>
      </c>
      <c r="M24" s="26">
        <f>+Cuadro2!M25/Cuadro2!M$148</f>
        <v>1.6251525995090708E-3</v>
      </c>
      <c r="N24" s="26">
        <f>+Cuadro2!N25/Cuadro2!N$148</f>
        <v>8.7988238580405961E-4</v>
      </c>
      <c r="O24" s="26">
        <f>+Cuadro2!O25/Cuadro2!O$148</f>
        <v>2.311382295244746E-3</v>
      </c>
      <c r="P24" s="26">
        <f>+Cuadro2!P25/Cuadro2!P$148</f>
        <v>1.772113503416137E-3</v>
      </c>
      <c r="Q24" s="26">
        <f>+Cuadro2!Q25/Cuadro2!Q$148</f>
        <v>1.0211048293257417E-3</v>
      </c>
      <c r="R24" s="26">
        <f>+Cuadro2!R25/Cuadro2!R$148</f>
        <v>2.2937241159604951E-3</v>
      </c>
      <c r="S24" s="26">
        <f>+Cuadro2!S25/Cuadro2!S$148</f>
        <v>1.5757974636630024E-3</v>
      </c>
      <c r="U24" s="27"/>
      <c r="V24" s="27"/>
    </row>
    <row r="25" spans="1:22" x14ac:dyDescent="0.2">
      <c r="A25" s="63">
        <f t="shared" si="0"/>
        <v>18</v>
      </c>
      <c r="B25" s="46" t="s">
        <v>17</v>
      </c>
      <c r="C25" s="26">
        <f>+Cuadro2!C26/Cuadro2!C$148</f>
        <v>1.4773674934519456E-3</v>
      </c>
      <c r="D25" s="26">
        <f>+Cuadro2!D26/Cuadro2!D$148</f>
        <v>3.4418970295608728E-4</v>
      </c>
      <c r="E25" s="26">
        <f>+Cuadro2!E26/Cuadro2!E$148</f>
        <v>7.5122896321983462E-2</v>
      </c>
      <c r="F25" s="26">
        <f>+Cuadro2!F26/Cuadro2!F$148</f>
        <v>3.4725434949095198E-2</v>
      </c>
      <c r="G25" s="26">
        <f>+Cuadro2!G26/Cuadro2!G$148</f>
        <v>6.6754233042814028E-3</v>
      </c>
      <c r="H25" s="26">
        <f>+Cuadro2!H26/Cuadro2!H$148</f>
        <v>1.138485063793593E-2</v>
      </c>
      <c r="I25" s="26">
        <f>+Cuadro2!I26/Cuadro2!I$148</f>
        <v>6.742450498418727E-3</v>
      </c>
      <c r="J25" s="26">
        <f>+Cuadro2!J26/Cuadro2!J$148</f>
        <v>2.4112589812625828E-3</v>
      </c>
      <c r="K25" s="26">
        <f>+Cuadro2!K26/Cuadro2!K$148</f>
        <v>1.046075560907719E-2</v>
      </c>
      <c r="L25" s="26">
        <f>+Cuadro2!L26/Cuadro2!L$148</f>
        <v>5.9985225236648693E-3</v>
      </c>
      <c r="M25" s="26">
        <f>+Cuadro2!M26/Cuadro2!M$148</f>
        <v>5.754720423640264E-3</v>
      </c>
      <c r="N25" s="26">
        <f>+Cuadro2!N26/Cuadro2!N$148</f>
        <v>6.1793383964549187E-3</v>
      </c>
      <c r="O25" s="26">
        <f>+Cuadro2!O26/Cuadro2!O$148</f>
        <v>7.5343239856650859E-3</v>
      </c>
      <c r="P25" s="26">
        <f>+Cuadro2!P26/Cuadro2!P$148</f>
        <v>5.1375690502315635E-3</v>
      </c>
      <c r="Q25" s="26">
        <f>+Cuadro2!Q26/Cuadro2!Q$148</f>
        <v>6.7882420975905527E-3</v>
      </c>
      <c r="R25" s="26">
        <f>+Cuadro2!R26/Cuadro2!R$148</f>
        <v>5.0192913525184905E-3</v>
      </c>
      <c r="S25" s="26">
        <f>+Cuadro2!S26/Cuadro2!S$148</f>
        <v>1.5660227798570299E-2</v>
      </c>
      <c r="U25" s="27"/>
      <c r="V25" s="27"/>
    </row>
    <row r="26" spans="1:22" x14ac:dyDescent="0.2">
      <c r="A26" s="63">
        <f t="shared" si="0"/>
        <v>19</v>
      </c>
      <c r="B26" s="46" t="s">
        <v>18</v>
      </c>
      <c r="C26" s="26">
        <f>+Cuadro2!C27/Cuadro2!C$148</f>
        <v>1.9664440099328101E-3</v>
      </c>
      <c r="D26" s="26">
        <f>+Cuadro2!D27/Cuadro2!D$148</f>
        <v>3.8243300328454142E-5</v>
      </c>
      <c r="E26" s="26">
        <f>+Cuadro2!E27/Cuadro2!E$148</f>
        <v>0</v>
      </c>
      <c r="F26" s="26">
        <f>+Cuadro2!F27/Cuadro2!F$148</f>
        <v>2.478772313879904E-3</v>
      </c>
      <c r="G26" s="26">
        <f>+Cuadro2!G27/Cuadro2!G$148</f>
        <v>3.4194438654931531E-3</v>
      </c>
      <c r="H26" s="26">
        <f>+Cuadro2!H27/Cuadro2!H$148</f>
        <v>3.0081287971560114E-3</v>
      </c>
      <c r="I26" s="26">
        <f>+Cuadro2!I27/Cuadro2!I$148</f>
        <v>2.1323285925954876E-3</v>
      </c>
      <c r="J26" s="26">
        <f>+Cuadro2!J27/Cuadro2!J$148</f>
        <v>1.4917682516444963E-3</v>
      </c>
      <c r="K26" s="26">
        <f>+Cuadro2!K27/Cuadro2!K$148</f>
        <v>3.0215635251444922E-3</v>
      </c>
      <c r="L26" s="26">
        <f>+Cuadro2!L27/Cuadro2!L$148</f>
        <v>4.3817742500459576E-3</v>
      </c>
      <c r="M26" s="26">
        <f>+Cuadro2!M27/Cuadro2!M$148</f>
        <v>3.0884845366449228E-3</v>
      </c>
      <c r="N26" s="26">
        <f>+Cuadro2!N27/Cuadro2!N$148</f>
        <v>1.1954820915794015E-3</v>
      </c>
      <c r="O26" s="26">
        <f>+Cuadro2!O27/Cuadro2!O$148</f>
        <v>2.8229509060621926E-3</v>
      </c>
      <c r="P26" s="26">
        <f>+Cuadro2!P27/Cuadro2!P$148</f>
        <v>2.2689486598430272E-3</v>
      </c>
      <c r="Q26" s="26">
        <f>+Cuadro2!Q27/Cuadro2!Q$148</f>
        <v>2.592139446668838E-3</v>
      </c>
      <c r="R26" s="26">
        <f>+Cuadro2!R27/Cuadro2!R$148</f>
        <v>3.8618102014087966E-3</v>
      </c>
      <c r="S26" s="26">
        <f>+Cuadro2!S27/Cuadro2!S$148</f>
        <v>2.5808851092616585E-3</v>
      </c>
      <c r="U26" s="27"/>
      <c r="V26" s="27"/>
    </row>
    <row r="27" spans="1:22" x14ac:dyDescent="0.2">
      <c r="A27" s="63">
        <f t="shared" si="0"/>
        <v>20</v>
      </c>
      <c r="B27" s="46" t="s">
        <v>19</v>
      </c>
      <c r="C27" s="26">
        <f>+Cuadro2!C28/Cuadro2!C$148</f>
        <v>6.5831602517700981E-3</v>
      </c>
      <c r="D27" s="26">
        <f>+Cuadro2!D28/Cuadro2!D$148</f>
        <v>0</v>
      </c>
      <c r="E27" s="26">
        <f>+Cuadro2!E28/Cuadro2!E$148</f>
        <v>0</v>
      </c>
      <c r="F27" s="26">
        <f>+Cuadro2!F28/Cuadro2!F$148</f>
        <v>2.2362693359946411E-4</v>
      </c>
      <c r="G27" s="26">
        <f>+Cuadro2!G28/Cuadro2!G$148</f>
        <v>1.0943380257235507E-3</v>
      </c>
      <c r="H27" s="26">
        <f>+Cuadro2!H28/Cuadro2!H$148</f>
        <v>1.3289528928733386E-3</v>
      </c>
      <c r="I27" s="26">
        <f>+Cuadro2!I28/Cuadro2!I$148</f>
        <v>1.5970236961879312E-3</v>
      </c>
      <c r="J27" s="26">
        <f>+Cuadro2!J28/Cuadro2!J$148</f>
        <v>2.8104072910182154E-4</v>
      </c>
      <c r="K27" s="26">
        <f>+Cuadro2!K28/Cuadro2!K$148</f>
        <v>1.5312282102114578E-3</v>
      </c>
      <c r="L27" s="26">
        <f>+Cuadro2!L28/Cuadro2!L$148</f>
        <v>2.1052651934797078E-3</v>
      </c>
      <c r="M27" s="26">
        <f>+Cuadro2!M28/Cuadro2!M$148</f>
        <v>8.5862331313860769E-4</v>
      </c>
      <c r="N27" s="26">
        <f>+Cuadro2!N28/Cuadro2!N$148</f>
        <v>3.4291945525222292E-4</v>
      </c>
      <c r="O27" s="26">
        <f>+Cuadro2!O28/Cuadro2!O$148</f>
        <v>8.9727533633678037E-4</v>
      </c>
      <c r="P27" s="26">
        <f>+Cuadro2!P28/Cuadro2!P$148</f>
        <v>1.1588427013105999E-3</v>
      </c>
      <c r="Q27" s="26">
        <f>+Cuadro2!Q28/Cuadro2!Q$148</f>
        <v>5.328383989897039E-4</v>
      </c>
      <c r="R27" s="26">
        <f>+Cuadro2!R28/Cuadro2!R$148</f>
        <v>9.4155959081094402E-4</v>
      </c>
      <c r="S27" s="26">
        <f>+Cuadro2!S28/Cuadro2!S$148</f>
        <v>1.2619517053448952E-3</v>
      </c>
      <c r="U27" s="27"/>
      <c r="V27" s="27"/>
    </row>
    <row r="28" spans="1:22" x14ac:dyDescent="0.2">
      <c r="A28" s="63">
        <f t="shared" si="0"/>
        <v>21</v>
      </c>
      <c r="B28" s="46" t="s">
        <v>20</v>
      </c>
      <c r="C28" s="26">
        <f>+Cuadro2!C29/Cuadro2!C$148</f>
        <v>1.2503029304257372E-2</v>
      </c>
      <c r="D28" s="26">
        <f>+Cuadro2!D29/Cuadro2!D$148</f>
        <v>0</v>
      </c>
      <c r="E28" s="26">
        <f>+Cuadro2!E29/Cuadro2!E$148</f>
        <v>0</v>
      </c>
      <c r="F28" s="26">
        <f>+Cuadro2!F29/Cuadro2!F$148</f>
        <v>5.5286726610147361E-4</v>
      </c>
      <c r="G28" s="26">
        <f>+Cuadro2!G29/Cuadro2!G$148</f>
        <v>1.281970699363047E-3</v>
      </c>
      <c r="H28" s="26">
        <f>+Cuadro2!H29/Cuadro2!H$148</f>
        <v>3.1783854820806832E-3</v>
      </c>
      <c r="I28" s="26">
        <f>+Cuadro2!I29/Cuadro2!I$148</f>
        <v>4.7428902788801642E-3</v>
      </c>
      <c r="J28" s="26">
        <f>+Cuadro2!J29/Cuadro2!J$148</f>
        <v>1.0869031257061724E-3</v>
      </c>
      <c r="K28" s="26">
        <f>+Cuadro2!K29/Cuadro2!K$148</f>
        <v>2.229607325593345E-3</v>
      </c>
      <c r="L28" s="26">
        <f>+Cuadro2!L29/Cuadro2!L$148</f>
        <v>2.4675182595934523E-3</v>
      </c>
      <c r="M28" s="26">
        <f>+Cuadro2!M29/Cuadro2!M$148</f>
        <v>1.6007110456688098E-3</v>
      </c>
      <c r="N28" s="26">
        <f>+Cuadro2!N29/Cuadro2!N$148</f>
        <v>8.3723250565955094E-4</v>
      </c>
      <c r="O28" s="26">
        <f>+Cuadro2!O29/Cuadro2!O$148</f>
        <v>1.7511634143549545E-3</v>
      </c>
      <c r="P28" s="26">
        <f>+Cuadro2!P29/Cuadro2!P$148</f>
        <v>2.1371484801039598E-3</v>
      </c>
      <c r="Q28" s="26">
        <f>+Cuadro2!Q29/Cuadro2!Q$148</f>
        <v>1.0364074799713717E-3</v>
      </c>
      <c r="R28" s="26">
        <f>+Cuadro2!R29/Cuadro2!R$148</f>
        <v>2.1273583235991629E-3</v>
      </c>
      <c r="S28" s="26">
        <f>+Cuadro2!S29/Cuadro2!S$148</f>
        <v>2.5397361658610392E-3</v>
      </c>
      <c r="U28" s="27"/>
      <c r="V28" s="27"/>
    </row>
    <row r="29" spans="1:22" x14ac:dyDescent="0.2">
      <c r="A29" s="63">
        <f t="shared" si="0"/>
        <v>22</v>
      </c>
      <c r="B29" s="46" t="s">
        <v>21</v>
      </c>
      <c r="C29" s="26">
        <f>+Cuadro2!C30/Cuadro2!C$148</f>
        <v>1.1946971637712054E-2</v>
      </c>
      <c r="D29" s="26">
        <f>+Cuadro2!D30/Cuadro2!D$148</f>
        <v>0</v>
      </c>
      <c r="E29" s="26">
        <f>+Cuadro2!E30/Cuadro2!E$148</f>
        <v>0</v>
      </c>
      <c r="F29" s="26">
        <f>+Cuadro2!F30/Cuadro2!F$148</f>
        <v>1.3308421916100632E-4</v>
      </c>
      <c r="G29" s="26">
        <f>+Cuadro2!G30/Cuadro2!G$148</f>
        <v>6.0255482797408105E-4</v>
      </c>
      <c r="H29" s="26">
        <f>+Cuadro2!H30/Cuadro2!H$148</f>
        <v>8.4553337250794906E-4</v>
      </c>
      <c r="I29" s="26">
        <f>+Cuadro2!I30/Cuadro2!I$148</f>
        <v>1.2463660678198128E-3</v>
      </c>
      <c r="J29" s="26">
        <f>+Cuadro2!J30/Cuadro2!J$148</f>
        <v>1.2400015802464302E-3</v>
      </c>
      <c r="K29" s="26">
        <f>+Cuadro2!K30/Cuadro2!K$148</f>
        <v>8.2107859940296134E-4</v>
      </c>
      <c r="L29" s="26">
        <f>+Cuadro2!L30/Cuadro2!L$148</f>
        <v>1.8137046595145287E-3</v>
      </c>
      <c r="M29" s="26">
        <f>+Cuadro2!M30/Cuadro2!M$148</f>
        <v>8.7674281506521759E-4</v>
      </c>
      <c r="N29" s="26">
        <f>+Cuadro2!N30/Cuadro2!N$148</f>
        <v>6.426134241912314E-4</v>
      </c>
      <c r="O29" s="26">
        <f>+Cuadro2!O30/Cuadro2!O$148</f>
        <v>1.2130222012684004E-3</v>
      </c>
      <c r="P29" s="26">
        <f>+Cuadro2!P30/Cuadro2!P$148</f>
        <v>1.5777885642288166E-3</v>
      </c>
      <c r="Q29" s="26">
        <f>+Cuadro2!Q30/Cuadro2!Q$148</f>
        <v>7.2111656577462447E-4</v>
      </c>
      <c r="R29" s="26">
        <f>+Cuadro2!R30/Cuadro2!R$148</f>
        <v>9.5925807936002186E-4</v>
      </c>
      <c r="S29" s="26">
        <f>+Cuadro2!S30/Cuadro2!S$148</f>
        <v>1.5568713593228515E-3</v>
      </c>
      <c r="U29" s="27"/>
      <c r="V29" s="27"/>
    </row>
    <row r="30" spans="1:22" x14ac:dyDescent="0.2">
      <c r="A30" s="63">
        <f t="shared" si="0"/>
        <v>23</v>
      </c>
      <c r="B30" s="46" t="s">
        <v>22</v>
      </c>
      <c r="C30" s="26">
        <f>+Cuadro2!C31/Cuadro2!C$148</f>
        <v>8.1599497760715695E-3</v>
      </c>
      <c r="D30" s="26">
        <f>+Cuadro2!D31/Cuadro2!D$148</f>
        <v>0</v>
      </c>
      <c r="E30" s="26">
        <f>+Cuadro2!E31/Cuadro2!E$148</f>
        <v>0</v>
      </c>
      <c r="F30" s="26">
        <f>+Cuadro2!F31/Cuadro2!F$148</f>
        <v>5.0684220460751677E-4</v>
      </c>
      <c r="G30" s="26">
        <f>+Cuadro2!G31/Cuadro2!G$148</f>
        <v>7.5199490040115291E-4</v>
      </c>
      <c r="H30" s="26">
        <f>+Cuadro2!H31/Cuadro2!H$148</f>
        <v>6.1555270846640783E-4</v>
      </c>
      <c r="I30" s="26">
        <f>+Cuadro2!I31/Cuadro2!I$148</f>
        <v>1.3219776359968665E-3</v>
      </c>
      <c r="J30" s="26">
        <f>+Cuadro2!J31/Cuadro2!J$148</f>
        <v>1.2259216190018466E-3</v>
      </c>
      <c r="K30" s="26">
        <f>+Cuadro2!K31/Cuadro2!K$148</f>
        <v>1.4095319362730661E-3</v>
      </c>
      <c r="L30" s="26">
        <f>+Cuadro2!L31/Cuadro2!L$148</f>
        <v>1.775794513331835E-3</v>
      </c>
      <c r="M30" s="26">
        <f>+Cuadro2!M31/Cuadro2!M$148</f>
        <v>1.0041029007108733E-3</v>
      </c>
      <c r="N30" s="26">
        <f>+Cuadro2!N31/Cuadro2!N$148</f>
        <v>3.6146251694459E-4</v>
      </c>
      <c r="O30" s="26">
        <f>+Cuadro2!O31/Cuadro2!O$148</f>
        <v>7.73616678818642E-4</v>
      </c>
      <c r="P30" s="26">
        <f>+Cuadro2!P31/Cuadro2!P$148</f>
        <v>5.5792796821045132E-4</v>
      </c>
      <c r="Q30" s="26">
        <f>+Cuadro2!Q31/Cuadro2!Q$148</f>
        <v>6.5164978992181873E-4</v>
      </c>
      <c r="R30" s="26">
        <f>+Cuadro2!R31/Cuadro2!R$148</f>
        <v>1.4158790839262315E-3</v>
      </c>
      <c r="S30" s="26">
        <f>+Cuadro2!S31/Cuadro2!S$148</f>
        <v>1.4172758590507005E-3</v>
      </c>
      <c r="U30" s="27"/>
      <c r="V30" s="27"/>
    </row>
    <row r="31" spans="1:22" x14ac:dyDescent="0.2">
      <c r="A31" s="63">
        <f t="shared" si="0"/>
        <v>24</v>
      </c>
      <c r="B31" s="46" t="s">
        <v>23</v>
      </c>
      <c r="C31" s="26">
        <f>+Cuadro2!C32/Cuadro2!C$148</f>
        <v>2.2688218668651776E-3</v>
      </c>
      <c r="D31" s="26">
        <f>+Cuadro2!D32/Cuadro2!D$148</f>
        <v>7.6486600656908285E-5</v>
      </c>
      <c r="E31" s="26">
        <f>+Cuadro2!E32/Cuadro2!E$148</f>
        <v>4.3896933367076904E-3</v>
      </c>
      <c r="F31" s="26">
        <f>+Cuadro2!F32/Cuadro2!F$148</f>
        <v>2.4993044029461212E-4</v>
      </c>
      <c r="G31" s="26">
        <f>+Cuadro2!G32/Cuadro2!G$148</f>
        <v>4.2430829044290565E-4</v>
      </c>
      <c r="H31" s="26">
        <f>+Cuadro2!H32/Cuadro2!H$148</f>
        <v>4.8573611326776925E-4</v>
      </c>
      <c r="I31" s="26">
        <f>+Cuadro2!I32/Cuadro2!I$148</f>
        <v>4.0426321453004166E-4</v>
      </c>
      <c r="J31" s="26">
        <f>+Cuadro2!J32/Cuadro2!J$148</f>
        <v>4.6523424901293367E-4</v>
      </c>
      <c r="K31" s="26">
        <f>+Cuadro2!K32/Cuadro2!K$148</f>
        <v>3.5029606153648342E-4</v>
      </c>
      <c r="L31" s="26">
        <f>+Cuadro2!L32/Cuadro2!L$148</f>
        <v>1.1152013862640437E-3</v>
      </c>
      <c r="M31" s="26">
        <f>+Cuadro2!M32/Cuadro2!M$148</f>
        <v>6.0509351207615938E-4</v>
      </c>
      <c r="N31" s="26">
        <f>+Cuadro2!N32/Cuadro2!N$148</f>
        <v>5.0568269018206051E-4</v>
      </c>
      <c r="O31" s="26">
        <f>+Cuadro2!O32/Cuadro2!O$148</f>
        <v>4.6518791836616408E-4</v>
      </c>
      <c r="P31" s="26">
        <f>+Cuadro2!P32/Cuadro2!P$148</f>
        <v>1.3896914140616404E-3</v>
      </c>
      <c r="Q31" s="26">
        <f>+Cuadro2!Q32/Cuadro2!Q$148</f>
        <v>6.7585039074482059E-4</v>
      </c>
      <c r="R31" s="26">
        <f>+Cuadro2!R32/Cuadro2!R$148</f>
        <v>6.4068528547661977E-4</v>
      </c>
      <c r="S31" s="26">
        <f>+Cuadro2!S32/Cuadro2!S$148</f>
        <v>5.8682889194563851E-4</v>
      </c>
      <c r="U31" s="27"/>
      <c r="V31" s="27"/>
    </row>
    <row r="32" spans="1:22" x14ac:dyDescent="0.2">
      <c r="A32" s="63">
        <f t="shared" si="0"/>
        <v>25</v>
      </c>
      <c r="B32" s="46" t="s">
        <v>24</v>
      </c>
      <c r="C32" s="26">
        <f>+Cuadro2!C33/Cuadro2!C$148</f>
        <v>1.2587952388871598E-2</v>
      </c>
      <c r="D32" s="26">
        <f>+Cuadro2!D33/Cuadro2!D$148</f>
        <v>0</v>
      </c>
      <c r="E32" s="26">
        <f>+Cuadro2!E33/Cuadro2!E$148</f>
        <v>0</v>
      </c>
      <c r="F32" s="26">
        <f>+Cuadro2!F33/Cuadro2!F$148</f>
        <v>1.8584639700856018E-3</v>
      </c>
      <c r="G32" s="26">
        <f>+Cuadro2!G33/Cuadro2!G$148</f>
        <v>1.6003737735255743E-3</v>
      </c>
      <c r="H32" s="26">
        <f>+Cuadro2!H33/Cuadro2!H$148</f>
        <v>2.0899938671480943E-3</v>
      </c>
      <c r="I32" s="26">
        <f>+Cuadro2!I33/Cuadro2!I$148</f>
        <v>1.875984936074976E-3</v>
      </c>
      <c r="J32" s="26">
        <f>+Cuadro2!J33/Cuadro2!J$148</f>
        <v>9.9407751731395264E-4</v>
      </c>
      <c r="K32" s="26">
        <f>+Cuadro2!K33/Cuadro2!K$148</f>
        <v>2.0137555755188174E-3</v>
      </c>
      <c r="L32" s="26">
        <f>+Cuadro2!L33/Cuadro2!L$148</f>
        <v>2.2018327125939846E-3</v>
      </c>
      <c r="M32" s="26">
        <f>+Cuadro2!M33/Cuadro2!M$148</f>
        <v>1.5847406016213943E-3</v>
      </c>
      <c r="N32" s="26">
        <f>+Cuadro2!N33/Cuadro2!N$148</f>
        <v>8.119449972990052E-4</v>
      </c>
      <c r="O32" s="26">
        <f>+Cuadro2!O33/Cuadro2!O$148</f>
        <v>1.5245358637645122E-3</v>
      </c>
      <c r="P32" s="26">
        <f>+Cuadro2!P33/Cuadro2!P$148</f>
        <v>2.8562450799979309E-3</v>
      </c>
      <c r="Q32" s="26">
        <f>+Cuadro2!Q33/Cuadro2!Q$148</f>
        <v>1.3299267659581358E-3</v>
      </c>
      <c r="R32" s="26">
        <f>+Cuadro2!R33/Cuadro2!R$148</f>
        <v>1.7769282503274204E-3</v>
      </c>
      <c r="S32" s="26">
        <f>+Cuadro2!S33/Cuadro2!S$148</f>
        <v>2.6101261148605125E-3</v>
      </c>
      <c r="U32" s="27"/>
      <c r="V32" s="27"/>
    </row>
    <row r="33" spans="1:22" x14ac:dyDescent="0.2">
      <c r="A33" s="63">
        <f t="shared" si="0"/>
        <v>26</v>
      </c>
      <c r="B33" s="46" t="s">
        <v>25</v>
      </c>
      <c r="C33" s="26">
        <f>+Cuadro2!C34/Cuadro2!C$148</f>
        <v>2.3308151048996193E-3</v>
      </c>
      <c r="D33" s="26">
        <f>+Cuadro2!D34/Cuadro2!D$148</f>
        <v>1.1855423101820785E-3</v>
      </c>
      <c r="E33" s="26">
        <f>+Cuadro2!E34/Cuadro2!E$148</f>
        <v>0</v>
      </c>
      <c r="F33" s="26">
        <f>+Cuadro2!F34/Cuadro2!F$148</f>
        <v>5.5690456133826438E-4</v>
      </c>
      <c r="G33" s="26">
        <f>+Cuadro2!G34/Cuadro2!G$148</f>
        <v>5.116415718078967E-3</v>
      </c>
      <c r="H33" s="26">
        <f>+Cuadro2!H34/Cuadro2!H$148</f>
        <v>3.5950363234401967E-3</v>
      </c>
      <c r="I33" s="26">
        <f>+Cuadro2!I34/Cuadro2!I$148</f>
        <v>3.5605064655193615E-3</v>
      </c>
      <c r="J33" s="26">
        <f>+Cuadro2!J34/Cuadro2!J$148</f>
        <v>4.2974465495786741E-3</v>
      </c>
      <c r="K33" s="26">
        <f>+Cuadro2!K34/Cuadro2!K$148</f>
        <v>3.7141037013803586E-3</v>
      </c>
      <c r="L33" s="26">
        <f>+Cuadro2!L34/Cuadro2!L$148</f>
        <v>5.102698777074928E-3</v>
      </c>
      <c r="M33" s="26">
        <f>+Cuadro2!M34/Cuadro2!M$148</f>
        <v>4.1281848940491759E-3</v>
      </c>
      <c r="N33" s="26">
        <f>+Cuadro2!N34/Cuadro2!N$148</f>
        <v>1.383705211672427E-3</v>
      </c>
      <c r="O33" s="26">
        <f>+Cuadro2!O34/Cuadro2!O$148</f>
        <v>5.0488428103298531E-3</v>
      </c>
      <c r="P33" s="26">
        <f>+Cuadro2!P34/Cuadro2!P$148</f>
        <v>2.8927114949463205E-3</v>
      </c>
      <c r="Q33" s="26">
        <f>+Cuadro2!Q34/Cuadro2!Q$148</f>
        <v>2.2735774725660992E-3</v>
      </c>
      <c r="R33" s="26">
        <f>+Cuadro2!R34/Cuadro2!R$148</f>
        <v>3.5113801281370536E-3</v>
      </c>
      <c r="S33" s="26">
        <f>+Cuadro2!S34/Cuadro2!S$148</f>
        <v>2.585580557175649E-3</v>
      </c>
      <c r="U33" s="27"/>
      <c r="V33" s="27"/>
    </row>
    <row r="34" spans="1:22" x14ac:dyDescent="0.2">
      <c r="A34" s="63">
        <f t="shared" si="0"/>
        <v>27</v>
      </c>
      <c r="B34" s="46" t="s">
        <v>26</v>
      </c>
      <c r="C34" s="26">
        <f>+Cuadro2!C35/Cuadro2!C$148</f>
        <v>1.4926987951931278E-2</v>
      </c>
      <c r="D34" s="26">
        <f>+Cuadro2!D35/Cuadro2!D$148</f>
        <v>0</v>
      </c>
      <c r="E34" s="26">
        <f>+Cuadro2!E35/Cuadro2!E$148</f>
        <v>0</v>
      </c>
      <c r="F34" s="26">
        <f>+Cuadro2!F35/Cuadro2!F$148</f>
        <v>1.9230676013386338E-4</v>
      </c>
      <c r="G34" s="26">
        <f>+Cuadro2!G35/Cuadro2!G$148</f>
        <v>8.1479713896058135E-4</v>
      </c>
      <c r="H34" s="26">
        <f>+Cuadro2!H35/Cuadro2!H$148</f>
        <v>8.2973949019019336E-4</v>
      </c>
      <c r="I34" s="26">
        <f>+Cuadro2!I35/Cuadro2!I$148</f>
        <v>1.8097305125545759E-3</v>
      </c>
      <c r="J34" s="26">
        <f>+Cuadro2!J35/Cuadro2!J$148</f>
        <v>1.4430932042846375E-3</v>
      </c>
      <c r="K34" s="26">
        <f>+Cuadro2!K35/Cuadro2!K$148</f>
        <v>1.9936404974267474E-3</v>
      </c>
      <c r="L34" s="26">
        <f>+Cuadro2!L35/Cuadro2!L$148</f>
        <v>1.7051415391838038E-3</v>
      </c>
      <c r="M34" s="26">
        <f>+Cuadro2!M35/Cuadro2!M$148</f>
        <v>1.3057592742599198E-3</v>
      </c>
      <c r="N34" s="26">
        <f>+Cuadro2!N35/Cuadro2!N$148</f>
        <v>6.1568593486573835E-4</v>
      </c>
      <c r="O34" s="26">
        <f>+Cuadro2!O35/Cuadro2!O$148</f>
        <v>1.3506857823839557E-3</v>
      </c>
      <c r="P34" s="26">
        <f>+Cuadro2!P35/Cuadro2!P$148</f>
        <v>1.8889756484438784E-3</v>
      </c>
      <c r="Q34" s="26">
        <f>+Cuadro2!Q35/Cuadro2!Q$148</f>
        <v>1.3634382831673054E-3</v>
      </c>
      <c r="R34" s="26">
        <f>+Cuadro2!R35/Cuadro2!R$148</f>
        <v>1.5503875968992233E-3</v>
      </c>
      <c r="S34" s="26">
        <f>+Cuadro2!S35/Cuadro2!S$148</f>
        <v>2.0962306679080029E-3</v>
      </c>
      <c r="U34" s="27"/>
      <c r="V34" s="27"/>
    </row>
    <row r="35" spans="1:22" x14ac:dyDescent="0.2">
      <c r="A35" s="63">
        <f t="shared" si="0"/>
        <v>28</v>
      </c>
      <c r="B35" s="46" t="s">
        <v>27</v>
      </c>
      <c r="C35" s="26">
        <f>+Cuadro2!C36/Cuadro2!C$148</f>
        <v>9.6890730393924818E-3</v>
      </c>
      <c r="D35" s="26">
        <f>+Cuadro2!D36/Cuadro2!D$148</f>
        <v>0</v>
      </c>
      <c r="E35" s="26">
        <f>+Cuadro2!E36/Cuadro2!E$148</f>
        <v>0</v>
      </c>
      <c r="F35" s="26">
        <f>+Cuadro2!F36/Cuadro2!F$148</f>
        <v>3.6203076323668121E-4</v>
      </c>
      <c r="G35" s="26">
        <f>+Cuadro2!G36/Cuadro2!G$148</f>
        <v>1.6583111051339603E-3</v>
      </c>
      <c r="H35" s="26">
        <f>+Cuadro2!H36/Cuadro2!H$148</f>
        <v>1.847772436107682E-3</v>
      </c>
      <c r="I35" s="26">
        <f>+Cuadro2!I36/Cuadro2!I$148</f>
        <v>2.3265553398295774E-3</v>
      </c>
      <c r="J35" s="26">
        <f>+Cuadro2!J36/Cuadro2!J$148</f>
        <v>9.7893629841630742E-4</v>
      </c>
      <c r="K35" s="26">
        <f>+Cuadro2!K36/Cuadro2!K$148</f>
        <v>2.8745145582506288E-3</v>
      </c>
      <c r="L35" s="26">
        <f>+Cuadro2!L36/Cuadro2!L$148</f>
        <v>2.6365535932973958E-3</v>
      </c>
      <c r="M35" s="26">
        <f>+Cuadro2!M36/Cuadro2!M$148</f>
        <v>1.8526906077733535E-3</v>
      </c>
      <c r="N35" s="26">
        <f>+Cuadro2!N36/Cuadro2!N$148</f>
        <v>8.5974081358397819E-4</v>
      </c>
      <c r="O35" s="26">
        <f>+Cuadro2!O36/Cuadro2!O$148</f>
        <v>1.5129923663113438E-3</v>
      </c>
      <c r="P35" s="26">
        <f>+Cuadro2!P36/Cuadro2!P$148</f>
        <v>2.5078750148551463E-3</v>
      </c>
      <c r="Q35" s="26">
        <f>+Cuadro2!Q36/Cuadro2!Q$148</f>
        <v>1.4821161989160205E-3</v>
      </c>
      <c r="R35" s="26">
        <f>+Cuadro2!R36/Cuadro2!R$148</f>
        <v>2.7822023999150448E-3</v>
      </c>
      <c r="S35" s="26">
        <f>+Cuadro2!S36/Cuadro2!S$148</f>
        <v>2.0916782589577411E-3</v>
      </c>
      <c r="U35" s="27"/>
      <c r="V35" s="27"/>
    </row>
    <row r="36" spans="1:22" ht="5.0999999999999996" customHeight="1" x14ac:dyDescent="0.2">
      <c r="A36" s="63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U36" s="27"/>
      <c r="V36" s="27"/>
    </row>
    <row r="37" spans="1:22" x14ac:dyDescent="0.2">
      <c r="A37" s="63">
        <v>1</v>
      </c>
      <c r="B37" s="46" t="s">
        <v>28</v>
      </c>
      <c r="C37" s="26">
        <f>+Cuadro2!C38/Cuadro2!C$148</f>
        <v>1.8778144525928506E-2</v>
      </c>
      <c r="D37" s="26">
        <f>+Cuadro2!D38/Cuadro2!D$148</f>
        <v>0</v>
      </c>
      <c r="E37" s="26">
        <f>+Cuadro2!E38/Cuadro2!E$148</f>
        <v>0</v>
      </c>
      <c r="F37" s="26">
        <f>+Cuadro2!F38/Cuadro2!F$148</f>
        <v>3.1242977419569406E-3</v>
      </c>
      <c r="G37" s="26">
        <f>+Cuadro2!G38/Cuadro2!G$148</f>
        <v>2.5868351700897309E-3</v>
      </c>
      <c r="H37" s="26">
        <f>+Cuadro2!H38/Cuadro2!H$148</f>
        <v>3.0969533122539366E-3</v>
      </c>
      <c r="I37" s="26">
        <f>+Cuadro2!I38/Cuadro2!I$148</f>
        <v>3.7091720957547754E-3</v>
      </c>
      <c r="J37" s="26">
        <f>+Cuadro2!J38/Cuadro2!J$148</f>
        <v>2.5298081133015237E-3</v>
      </c>
      <c r="K37" s="26">
        <f>+Cuadro2!K38/Cuadro2!K$148</f>
        <v>4.5031060885279434E-3</v>
      </c>
      <c r="L37" s="26">
        <f>+Cuadro2!L38/Cuadro2!L$148</f>
        <v>5.0625599515089267E-3</v>
      </c>
      <c r="M37" s="26">
        <f>+Cuadro2!M38/Cuadro2!M$148</f>
        <v>3.0468886664070196E-3</v>
      </c>
      <c r="N37" s="26">
        <f>+Cuadro2!N38/Cuadro2!N$148</f>
        <v>1.1979615368288559E-3</v>
      </c>
      <c r="O37" s="26">
        <f>+Cuadro2!O38/Cuadro2!O$148</f>
        <v>2.8395866434073797E-3</v>
      </c>
      <c r="P37" s="26">
        <f>+Cuadro2!P38/Cuadro2!P$148</f>
        <v>4.4719470917011471E-3</v>
      </c>
      <c r="Q37" s="26">
        <f>+Cuadro2!Q38/Cuadro2!Q$148</f>
        <v>2.7106382798200036E-3</v>
      </c>
      <c r="R37" s="26">
        <f>+Cuadro2!R38/Cuadro2!R$148</f>
        <v>3.4335067785211111E-3</v>
      </c>
      <c r="S37" s="26">
        <f>+Cuadro2!S38/Cuadro2!S$148</f>
        <v>4.4804965921483404E-3</v>
      </c>
      <c r="U37" s="27"/>
      <c r="V37" s="27"/>
    </row>
    <row r="38" spans="1:22" x14ac:dyDescent="0.2">
      <c r="A38" s="63">
        <f t="shared" si="0"/>
        <v>2</v>
      </c>
      <c r="B38" s="46" t="s">
        <v>29</v>
      </c>
      <c r="C38" s="26">
        <f>+Cuadro2!C39/Cuadro2!C$148</f>
        <v>2.2806425599811764E-2</v>
      </c>
      <c r="D38" s="26">
        <f>+Cuadro2!D39/Cuadro2!D$148</f>
        <v>0</v>
      </c>
      <c r="E38" s="26">
        <f>+Cuadro2!E39/Cuadro2!E$148</f>
        <v>0</v>
      </c>
      <c r="F38" s="26">
        <f>+Cuadro2!F39/Cuadro2!F$148</f>
        <v>2.6395698980632189E-3</v>
      </c>
      <c r="G38" s="26">
        <f>+Cuadro2!G39/Cuadro2!G$148</f>
        <v>3.7737363192377159E-3</v>
      </c>
      <c r="H38" s="26">
        <f>+Cuadro2!H39/Cuadro2!H$148</f>
        <v>2.8021373146464999E-3</v>
      </c>
      <c r="I38" s="26">
        <f>+Cuadro2!I39/Cuadro2!I$148</f>
        <v>4.0029573500619513E-3</v>
      </c>
      <c r="J38" s="26">
        <f>+Cuadro2!J39/Cuadro2!J$148</f>
        <v>3.9581346837675837E-3</v>
      </c>
      <c r="K38" s="26">
        <f>+Cuadro2!K39/Cuadro2!K$148</f>
        <v>4.9177298206115293E-3</v>
      </c>
      <c r="L38" s="26">
        <f>+Cuadro2!L39/Cuadro2!L$148</f>
        <v>4.751133856196888E-3</v>
      </c>
      <c r="M38" s="26">
        <f>+Cuadro2!M39/Cuadro2!M$148</f>
        <v>3.3566369052347497E-3</v>
      </c>
      <c r="N38" s="26">
        <f>+Cuadro2!N39/Cuadro2!N$148</f>
        <v>1.1570204058125987E-3</v>
      </c>
      <c r="O38" s="26">
        <f>+Cuadro2!O39/Cuadro2!O$148</f>
        <v>2.6742133155179949E-3</v>
      </c>
      <c r="P38" s="26">
        <f>+Cuadro2!P39/Cuadro2!P$148</f>
        <v>5.7103888173479275E-3</v>
      </c>
      <c r="Q38" s="26">
        <f>+Cuadro2!Q39/Cuadro2!Q$148</f>
        <v>2.6850922072328108E-3</v>
      </c>
      <c r="R38" s="26">
        <f>+Cuadro2!R39/Cuadro2!R$148</f>
        <v>3.7202222930161734E-3</v>
      </c>
      <c r="S38" s="26">
        <f>+Cuadro2!S39/Cuadro2!S$148</f>
        <v>4.8208092245235869E-3</v>
      </c>
      <c r="U38" s="27"/>
      <c r="V38" s="27"/>
    </row>
    <row r="39" spans="1:22" x14ac:dyDescent="0.2">
      <c r="A39" s="63">
        <f t="shared" si="0"/>
        <v>3</v>
      </c>
      <c r="B39" s="46" t="s">
        <v>30</v>
      </c>
      <c r="C39" s="26">
        <f>+Cuadro2!C40/Cuadro2!C$148</f>
        <v>6.2772488887617786E-3</v>
      </c>
      <c r="D39" s="26">
        <f>+Cuadro2!D40/Cuadro2!D$148</f>
        <v>2.2945980197072483E-4</v>
      </c>
      <c r="E39" s="26">
        <f>+Cuadro2!E40/Cuadro2!E$148</f>
        <v>0</v>
      </c>
      <c r="F39" s="26">
        <f>+Cuadro2!F40/Cuadro2!F$148</f>
        <v>4.2082152116937133E-3</v>
      </c>
      <c r="G39" s="26">
        <f>+Cuadro2!G40/Cuadro2!G$148</f>
        <v>4.2934930297343537E-3</v>
      </c>
      <c r="H39" s="26">
        <f>+Cuadro2!H40/Cuadro2!H$148</f>
        <v>5.6017501927554982E-3</v>
      </c>
      <c r="I39" s="26">
        <f>+Cuadro2!I40/Cuadro2!I$148</f>
        <v>2.6352320478850392E-3</v>
      </c>
      <c r="J39" s="26">
        <f>+Cuadro2!J40/Cuadro2!J$148</f>
        <v>7.0326448415373687E-3</v>
      </c>
      <c r="K39" s="26">
        <f>+Cuadro2!K40/Cuadro2!K$148</f>
        <v>3.1065130486278725E-3</v>
      </c>
      <c r="L39" s="26">
        <f>+Cuadro2!L40/Cuadro2!L$148</f>
        <v>4.0490619120776075E-3</v>
      </c>
      <c r="M39" s="26">
        <f>+Cuadro2!M40/Cuadro2!M$148</f>
        <v>3.3101435420659071E-3</v>
      </c>
      <c r="N39" s="26">
        <f>+Cuadro2!N40/Cuadro2!N$148</f>
        <v>3.737365292937108E-3</v>
      </c>
      <c r="O39" s="26">
        <f>+Cuadro2!O40/Cuadro2!O$148</f>
        <v>3.2142671977051398E-3</v>
      </c>
      <c r="P39" s="26">
        <f>+Cuadro2!P40/Cuadro2!P$148</f>
        <v>4.6169485543293282E-3</v>
      </c>
      <c r="Q39" s="26">
        <f>+Cuadro2!Q40/Cuadro2!Q$148</f>
        <v>2.9223696279825329E-3</v>
      </c>
      <c r="R39" s="26">
        <f>+Cuadro2!R40/Cuadro2!R$148</f>
        <v>3.1892676365438367E-3</v>
      </c>
      <c r="S39" s="26">
        <f>+Cuadro2!S40/Cuadro2!S$148</f>
        <v>3.9541466745529712E-3</v>
      </c>
      <c r="U39" s="27"/>
      <c r="V39" s="27"/>
    </row>
    <row r="40" spans="1:22" x14ac:dyDescent="0.2">
      <c r="A40" s="63">
        <f t="shared" si="0"/>
        <v>4</v>
      </c>
      <c r="B40" s="46" t="s">
        <v>31</v>
      </c>
      <c r="C40" s="26">
        <f>+Cuadro2!C41/Cuadro2!C$148</f>
        <v>1.0957665226805902E-2</v>
      </c>
      <c r="D40" s="26">
        <f>+Cuadro2!D41/Cuadro2!D$148</f>
        <v>0</v>
      </c>
      <c r="E40" s="26">
        <f>+Cuadro2!E41/Cuadro2!E$148</f>
        <v>0</v>
      </c>
      <c r="F40" s="26">
        <f>+Cuadro2!F41/Cuadro2!F$148</f>
        <v>1.683614105298512E-3</v>
      </c>
      <c r="G40" s="26">
        <f>+Cuadro2!G41/Cuadro2!G$148</f>
        <v>4.0633415923993065E-3</v>
      </c>
      <c r="H40" s="26">
        <f>+Cuadro2!H41/Cuadro2!H$148</f>
        <v>5.1563697903120528E-3</v>
      </c>
      <c r="I40" s="26">
        <f>+Cuadro2!I41/Cuadro2!I$148</f>
        <v>3.787475271889136E-3</v>
      </c>
      <c r="J40" s="26">
        <f>+Cuadro2!J41/Cuadro2!J$148</f>
        <v>1.4954418211846272E-3</v>
      </c>
      <c r="K40" s="26">
        <f>+Cuadro2!K41/Cuadro2!K$148</f>
        <v>6.1438960124627368E-3</v>
      </c>
      <c r="L40" s="26">
        <f>+Cuadro2!L41/Cuadro2!L$148</f>
        <v>7.8227778530625281E-3</v>
      </c>
      <c r="M40" s="26">
        <f>+Cuadro2!M41/Cuadro2!M$148</f>
        <v>4.8614162771481407E-3</v>
      </c>
      <c r="N40" s="26">
        <f>+Cuadro2!N41/Cuadro2!N$148</f>
        <v>2.0163397037306994E-3</v>
      </c>
      <c r="O40" s="26">
        <f>+Cuadro2!O41/Cuadro2!O$148</f>
        <v>6.2727276777787425E-3</v>
      </c>
      <c r="P40" s="26">
        <f>+Cuadro2!P41/Cuadro2!P$148</f>
        <v>5.5441606665435758E-3</v>
      </c>
      <c r="Q40" s="26">
        <f>+Cuadro2!Q41/Cuadro2!Q$148</f>
        <v>2.3701261972012976E-3</v>
      </c>
      <c r="R40" s="26">
        <f>+Cuadro2!R41/Cuadro2!R$148</f>
        <v>5.0617677250362775E-3</v>
      </c>
      <c r="S40" s="26">
        <f>+Cuadro2!S41/Cuadro2!S$148</f>
        <v>4.1890456005833311E-3</v>
      </c>
      <c r="U40" s="27"/>
      <c r="V40" s="27"/>
    </row>
    <row r="41" spans="1:22" x14ac:dyDescent="0.2">
      <c r="A41" s="63">
        <f t="shared" si="0"/>
        <v>5</v>
      </c>
      <c r="B41" s="46" t="s">
        <v>32</v>
      </c>
      <c r="C41" s="26">
        <f>+Cuadro2!C42/Cuadro2!C$148</f>
        <v>1.4191355236575673E-2</v>
      </c>
      <c r="D41" s="26">
        <f>+Cuadro2!D42/Cuadro2!D$148</f>
        <v>3.8243300328454142E-5</v>
      </c>
      <c r="E41" s="26">
        <f>+Cuadro2!E42/Cuadro2!E$148</f>
        <v>0</v>
      </c>
      <c r="F41" s="26">
        <f>+Cuadro2!F42/Cuadro2!F$148</f>
        <v>1.0236149531710926E-4</v>
      </c>
      <c r="G41" s="26">
        <f>+Cuadro2!G42/Cuadro2!G$148</f>
        <v>1.7823177899659217E-3</v>
      </c>
      <c r="H41" s="26">
        <f>+Cuadro2!H42/Cuadro2!H$148</f>
        <v>8.3687583544790134E-4</v>
      </c>
      <c r="I41" s="26">
        <f>+Cuadro2!I42/Cuadro2!I$148</f>
        <v>1.4909416154969821E-3</v>
      </c>
      <c r="J41" s="26">
        <f>+Cuadro2!J42/Cuadro2!J$148</f>
        <v>5.791688951001751E-4</v>
      </c>
      <c r="K41" s="26">
        <f>+Cuadro2!K42/Cuadro2!K$148</f>
        <v>1.6632484257798575E-3</v>
      </c>
      <c r="L41" s="26">
        <f>+Cuadro2!L42/Cuadro2!L$148</f>
        <v>1.6027832946071559E-3</v>
      </c>
      <c r="M41" s="26">
        <f>+Cuadro2!M42/Cuadro2!M$148</f>
        <v>1.0435801495669935E-3</v>
      </c>
      <c r="N41" s="26">
        <f>+Cuadro2!N42/Cuadro2!N$148</f>
        <v>7.1822359133212111E-4</v>
      </c>
      <c r="O41" s="26">
        <f>+Cuadro2!O42/Cuadro2!O$148</f>
        <v>1.270434075709888E-3</v>
      </c>
      <c r="P41" s="26">
        <f>+Cuadro2!P42/Cuadro2!P$148</f>
        <v>2.1938154148705446E-3</v>
      </c>
      <c r="Q41" s="26">
        <f>+Cuadro2!Q42/Cuadro2!Q$148</f>
        <v>1.0578829657367787E-3</v>
      </c>
      <c r="R41" s="26">
        <f>+Cuadro2!R42/Cuadro2!R$148</f>
        <v>1.4300378747654939E-3</v>
      </c>
      <c r="S41" s="26">
        <f>+Cuadro2!S42/Cuadro2!S$148</f>
        <v>1.907647310710064E-3</v>
      </c>
      <c r="U41" s="27"/>
      <c r="V41" s="27"/>
    </row>
    <row r="42" spans="1:22" x14ac:dyDescent="0.2">
      <c r="A42" s="63">
        <f t="shared" si="0"/>
        <v>6</v>
      </c>
      <c r="B42" s="46" t="s">
        <v>33</v>
      </c>
      <c r="C42" s="26">
        <f>+Cuadro2!C43/Cuadro2!C$148</f>
        <v>1.5091254260471219E-3</v>
      </c>
      <c r="D42" s="26">
        <f>+Cuadro2!D43/Cuadro2!D$148</f>
        <v>5.7364950492681207E-5</v>
      </c>
      <c r="E42" s="26">
        <f>+Cuadro2!E43/Cuadro2!E$148</f>
        <v>0</v>
      </c>
      <c r="F42" s="26">
        <f>+Cuadro2!F43/Cuadro2!F$148</f>
        <v>1.8456207770959775E-4</v>
      </c>
      <c r="G42" s="26">
        <f>+Cuadro2!G43/Cuadro2!G$148</f>
        <v>8.6076901407789591E-4</v>
      </c>
      <c r="H42" s="26">
        <f>+Cuadro2!H43/Cuadro2!H$148</f>
        <v>8.5145867139868256E-4</v>
      </c>
      <c r="I42" s="26">
        <f>+Cuadro2!I43/Cuadro2!I$148</f>
        <v>2.0085637912948401E-3</v>
      </c>
      <c r="J42" s="26">
        <f>+Cuadro2!J43/Cuadro2!J$148</f>
        <v>1.9000887391597443E-3</v>
      </c>
      <c r="K42" s="26">
        <f>+Cuadro2!K43/Cuadro2!K$148</f>
        <v>1.7465584033925074E-3</v>
      </c>
      <c r="L42" s="26">
        <f>+Cuadro2!L43/Cuadro2!L$148</f>
        <v>3.8868577232272997E-3</v>
      </c>
      <c r="M42" s="26">
        <f>+Cuadro2!M43/Cuadro2!M$148</f>
        <v>1.8238357483928642E-3</v>
      </c>
      <c r="N42" s="26">
        <f>+Cuadro2!N43/Cuadro2!N$148</f>
        <v>7.9937297785714224E-3</v>
      </c>
      <c r="O42" s="26">
        <f>+Cuadro2!O43/Cuadro2!O$148</f>
        <v>2.4381594120096422E-3</v>
      </c>
      <c r="P42" s="26">
        <f>+Cuadro2!P43/Cuadro2!P$148</f>
        <v>3.1664046114659385E-3</v>
      </c>
      <c r="Q42" s="26">
        <f>+Cuadro2!Q43/Cuadro2!Q$148</f>
        <v>1.4735383388471684E-3</v>
      </c>
      <c r="R42" s="26">
        <f>+Cuadro2!R43/Cuadro2!R$148</f>
        <v>2.4105341403844092E-3</v>
      </c>
      <c r="S42" s="26">
        <f>+Cuadro2!S43/Cuadro2!S$148</f>
        <v>1.5453350550724994E-3</v>
      </c>
      <c r="U42" s="27"/>
      <c r="V42" s="27"/>
    </row>
    <row r="43" spans="1:22" x14ac:dyDescent="0.2">
      <c r="A43" s="63">
        <f t="shared" si="0"/>
        <v>7</v>
      </c>
      <c r="B43" s="46" t="s">
        <v>34</v>
      </c>
      <c r="C43" s="26">
        <f>+Cuadro2!C44/Cuadro2!C$148</f>
        <v>1.09835509803024E-5</v>
      </c>
      <c r="D43" s="26">
        <f>+Cuadro2!D44/Cuadro2!D$148</f>
        <v>1.5297320131381657E-4</v>
      </c>
      <c r="E43" s="26">
        <f>+Cuadro2!E44/Cuadro2!E$148</f>
        <v>8.8575014637252786E-2</v>
      </c>
      <c r="F43" s="26">
        <f>+Cuadro2!F44/Cuadro2!F$148</f>
        <v>5.0263044040598774E-2</v>
      </c>
      <c r="G43" s="26">
        <f>+Cuadro2!G44/Cuadro2!G$148</f>
        <v>1.4396473659955793E-2</v>
      </c>
      <c r="H43" s="26">
        <f>+Cuadro2!H44/Cuadro2!H$148</f>
        <v>2.9508185077649542E-3</v>
      </c>
      <c r="I43" s="26">
        <f>+Cuadro2!I44/Cuadro2!I$148</f>
        <v>1.7154273014540135E-3</v>
      </c>
      <c r="J43" s="26">
        <f>+Cuadro2!J44/Cuadro2!J$148</f>
        <v>4.2324037285163723E-3</v>
      </c>
      <c r="K43" s="26">
        <f>+Cuadro2!K44/Cuadro2!K$148</f>
        <v>4.6974949006472512E-3</v>
      </c>
      <c r="L43" s="26">
        <f>+Cuadro2!L44/Cuadro2!L$148</f>
        <v>2.7661277790391402E-3</v>
      </c>
      <c r="M43" s="26">
        <f>+Cuadro2!M44/Cuadro2!M$148</f>
        <v>3.2603456292994719E-3</v>
      </c>
      <c r="N43" s="26">
        <f>+Cuadro2!N44/Cuadro2!N$148</f>
        <v>3.3064920398930926E-3</v>
      </c>
      <c r="O43" s="26">
        <f>+Cuadro2!O44/Cuadro2!O$148</f>
        <v>3.3902265863664308E-3</v>
      </c>
      <c r="P43" s="26">
        <f>+Cuadro2!P44/Cuadro2!P$148</f>
        <v>3.42730323486991E-3</v>
      </c>
      <c r="Q43" s="26">
        <f>+Cuadro2!Q44/Cuadro2!Q$148</f>
        <v>2.7507651543346376E-3</v>
      </c>
      <c r="R43" s="26">
        <f>+Cuadro2!R44/Cuadro2!R$148</f>
        <v>3.3804113128738777E-3</v>
      </c>
      <c r="S43" s="26">
        <f>+Cuadro2!S44/Cuadro2!S$148</f>
        <v>1.8458098904752043E-2</v>
      </c>
      <c r="U43" s="27"/>
      <c r="V43" s="27"/>
    </row>
    <row r="44" spans="1:22" x14ac:dyDescent="0.2">
      <c r="A44" s="63">
        <f t="shared" si="0"/>
        <v>8</v>
      </c>
      <c r="B44" s="46" t="s">
        <v>35</v>
      </c>
      <c r="C44" s="26">
        <f>+Cuadro2!C45/Cuadro2!C$148</f>
        <v>3.6840244560316747E-4</v>
      </c>
      <c r="D44" s="26">
        <f>+Cuadro2!D45/Cuadro2!D$148</f>
        <v>2.6770310229917905E-4</v>
      </c>
      <c r="E44" s="26">
        <f>+Cuadro2!E45/Cuadro2!E$148</f>
        <v>1.5113883549331806E-2</v>
      </c>
      <c r="F44" s="26">
        <f>+Cuadro2!F45/Cuadro2!F$148</f>
        <v>2.1745831529312237E-2</v>
      </c>
      <c r="G44" s="26">
        <f>+Cuadro2!G45/Cuadro2!G$148</f>
        <v>1.2723344364367707E-2</v>
      </c>
      <c r="H44" s="26">
        <f>+Cuadro2!H45/Cuadro2!H$148</f>
        <v>3.5912597574336645E-2</v>
      </c>
      <c r="I44" s="26">
        <f>+Cuadro2!I45/Cuadro2!I$148</f>
        <v>1.0355449499745087E-2</v>
      </c>
      <c r="J44" s="26">
        <f>+Cuadro2!J45/Cuadro2!J$148</f>
        <v>2.0299025258068634E-2</v>
      </c>
      <c r="K44" s="26">
        <f>+Cuadro2!K45/Cuadro2!K$148</f>
        <v>1.1789163402088314E-2</v>
      </c>
      <c r="L44" s="26">
        <f>+Cuadro2!L45/Cuadro2!L$148</f>
        <v>1.0292301035422634E-2</v>
      </c>
      <c r="M44" s="26">
        <f>+Cuadro2!M45/Cuadro2!M$148</f>
        <v>1.1818206761452493E-2</v>
      </c>
      <c r="N44" s="26">
        <f>+Cuadro2!N45/Cuadro2!N$148</f>
        <v>3.0659772989404402E-3</v>
      </c>
      <c r="O44" s="26">
        <f>+Cuadro2!O45/Cuadro2!O$148</f>
        <v>9.2157591634002313E-3</v>
      </c>
      <c r="P44" s="26">
        <f>+Cuadro2!P45/Cuadro2!P$148</f>
        <v>6.5684637757060628E-3</v>
      </c>
      <c r="Q44" s="26">
        <f>+Cuadro2!Q45/Cuadro2!Q$148</f>
        <v>1.0359771489606552E-2</v>
      </c>
      <c r="R44" s="26">
        <f>+Cuadro2!R45/Cuadro2!R$148</f>
        <v>1.5316271990372006E-2</v>
      </c>
      <c r="S44" s="26">
        <f>+Cuadro2!S45/Cuadro2!S$148</f>
        <v>1.4409631190550099E-2</v>
      </c>
      <c r="U44" s="27"/>
      <c r="V44" s="27"/>
    </row>
    <row r="45" spans="1:22" x14ac:dyDescent="0.2">
      <c r="A45" s="63">
        <f t="shared" si="0"/>
        <v>9</v>
      </c>
      <c r="B45" s="46" t="s">
        <v>36</v>
      </c>
      <c r="C45" s="26">
        <f>+Cuadro2!C46/Cuadro2!C$148</f>
        <v>1.5934458067262775E-4</v>
      </c>
      <c r="D45" s="26">
        <f>+Cuadro2!D46/Cuadro2!D$148</f>
        <v>1.3385155114958953E-4</v>
      </c>
      <c r="E45" s="26">
        <f>+Cuadro2!E46/Cuadro2!E$148</f>
        <v>0</v>
      </c>
      <c r="F45" s="26">
        <f>+Cuadro2!F46/Cuadro2!F$148</f>
        <v>1.9648979828570907E-2</v>
      </c>
      <c r="G45" s="26">
        <f>+Cuadro2!G46/Cuadro2!G$148</f>
        <v>1.0521226192358882E-2</v>
      </c>
      <c r="H45" s="26">
        <f>+Cuadro2!H46/Cuadro2!H$148</f>
        <v>1.2851331900433067E-2</v>
      </c>
      <c r="I45" s="26">
        <f>+Cuadro2!I46/Cuadro2!I$148</f>
        <v>2.0126233609065146E-2</v>
      </c>
      <c r="J45" s="26">
        <f>+Cuadro2!J46/Cuadro2!J$148</f>
        <v>1.0050998055987635E-2</v>
      </c>
      <c r="K45" s="26">
        <f>+Cuadro2!K46/Cuadro2!K$148</f>
        <v>1.47414978251286E-2</v>
      </c>
      <c r="L45" s="26">
        <f>+Cuadro2!L46/Cuadro2!L$148</f>
        <v>1.1358862777364661E-2</v>
      </c>
      <c r="M45" s="26">
        <f>+Cuadro2!M46/Cuadro2!M$148</f>
        <v>1.5439228161759761E-2</v>
      </c>
      <c r="N45" s="26">
        <f>+Cuadro2!N46/Cuadro2!N$148</f>
        <v>3.9548442617881483E-3</v>
      </c>
      <c r="O45" s="26">
        <f>+Cuadro2!O46/Cuadro2!O$148</f>
        <v>1.6481735553289998E-2</v>
      </c>
      <c r="P45" s="26">
        <f>+Cuadro2!P46/Cuadro2!P$148</f>
        <v>6.1242705587720471E-3</v>
      </c>
      <c r="Q45" s="26">
        <f>+Cuadro2!Q46/Cuadro2!Q$148</f>
        <v>1.1013104999333856E-2</v>
      </c>
      <c r="R45" s="26">
        <f>+Cuadro2!R46/Cuadro2!R$148</f>
        <v>1.9440019822307159E-2</v>
      </c>
      <c r="S45" s="26">
        <f>+Cuadro2!S46/Cuadro2!S$148</f>
        <v>1.4870175330288142E-2</v>
      </c>
      <c r="U45" s="27"/>
      <c r="V45" s="27"/>
    </row>
    <row r="46" spans="1:22" x14ac:dyDescent="0.2">
      <c r="A46" s="63">
        <f t="shared" si="0"/>
        <v>10</v>
      </c>
      <c r="B46" s="46" t="s">
        <v>37</v>
      </c>
      <c r="C46" s="26">
        <f>+Cuadro2!C47/Cuadro2!C$148</f>
        <v>3.1910628300224546E-3</v>
      </c>
      <c r="D46" s="26">
        <f>+Cuadro2!D47/Cuadro2!D$148</f>
        <v>3.8243300328454142E-5</v>
      </c>
      <c r="E46" s="26">
        <f>+Cuadro2!E47/Cuadro2!E$148</f>
        <v>0</v>
      </c>
      <c r="F46" s="26">
        <f>+Cuadro2!F47/Cuadro2!F$148</f>
        <v>1.1866974405104393E-3</v>
      </c>
      <c r="G46" s="26">
        <f>+Cuadro2!G47/Cuadro2!G$148</f>
        <v>2.8346154103989934E-3</v>
      </c>
      <c r="H46" s="26">
        <f>+Cuadro2!H47/Cuadro2!H$148</f>
        <v>4.8547952322438989E-3</v>
      </c>
      <c r="I46" s="26">
        <f>+Cuadro2!I47/Cuadro2!I$148</f>
        <v>1.7588416289598648E-3</v>
      </c>
      <c r="J46" s="26">
        <f>+Cuadro2!J47/Cuadro2!J$148</f>
        <v>2.8829323009961915E-3</v>
      </c>
      <c r="K46" s="26">
        <f>+Cuadro2!K47/Cuadro2!K$148</f>
        <v>1.6239616306944133E-3</v>
      </c>
      <c r="L46" s="26">
        <f>+Cuadro2!L47/Cuadro2!L$148</f>
        <v>1.8042767437054005E-3</v>
      </c>
      <c r="M46" s="26">
        <f>+Cuadro2!M47/Cuadro2!M$148</f>
        <v>1.9785944682431415E-3</v>
      </c>
      <c r="N46" s="26">
        <f>+Cuadro2!N47/Cuadro2!N$148</f>
        <v>7.7035187451408589E-4</v>
      </c>
      <c r="O46" s="26">
        <f>+Cuadro2!O47/Cuadro2!O$148</f>
        <v>1.193564827774852E-3</v>
      </c>
      <c r="P46" s="26">
        <f>+Cuadro2!P47/Cuadro2!P$148</f>
        <v>1.9989761719934429E-3</v>
      </c>
      <c r="Q46" s="26">
        <f>+Cuadro2!Q47/Cuadro2!Q$148</f>
        <v>1.2517327663399786E-3</v>
      </c>
      <c r="R46" s="26">
        <f>+Cuadro2!R47/Cuadro2!R$148</f>
        <v>3.3202364518070127E-3</v>
      </c>
      <c r="S46" s="26">
        <f>+Cuadro2!S47/Cuadro2!S$148</f>
        <v>1.8067729771440338E-3</v>
      </c>
      <c r="U46" s="27"/>
      <c r="V46" s="27"/>
    </row>
    <row r="47" spans="1:22" x14ac:dyDescent="0.2">
      <c r="A47" s="63">
        <f t="shared" si="0"/>
        <v>11</v>
      </c>
      <c r="B47" s="46" t="s">
        <v>38</v>
      </c>
      <c r="C47" s="26">
        <f>+Cuadro2!C48/Cuadro2!C$148</f>
        <v>2.340040120361066E-4</v>
      </c>
      <c r="D47" s="26">
        <f>+Cuadro2!D48/Cuadro2!D$148</f>
        <v>7.6486600656908285E-5</v>
      </c>
      <c r="E47" s="26">
        <f>+Cuadro2!E48/Cuadro2!E$148</f>
        <v>8.9603360454586951E-3</v>
      </c>
      <c r="F47" s="26">
        <f>+Cuadro2!F48/Cuadro2!F$148</f>
        <v>9.6876293576206741E-3</v>
      </c>
      <c r="G47" s="26">
        <f>+Cuadro2!G48/Cuadro2!G$148</f>
        <v>8.6987770701005933E-3</v>
      </c>
      <c r="H47" s="26">
        <f>+Cuadro2!H48/Cuadro2!H$148</f>
        <v>5.767468655884172E-3</v>
      </c>
      <c r="I47" s="26">
        <f>+Cuadro2!I48/Cuadro2!I$148</f>
        <v>5.3026281697647259E-3</v>
      </c>
      <c r="J47" s="26">
        <f>+Cuadro2!J48/Cuadro2!J$148</f>
        <v>1.5472928210497092E-2</v>
      </c>
      <c r="K47" s="26">
        <f>+Cuadro2!K48/Cuadro2!K$148</f>
        <v>1.0232019835234335E-2</v>
      </c>
      <c r="L47" s="26">
        <f>+Cuadro2!L48/Cuadro2!L$148</f>
        <v>2.3889561216422469E-3</v>
      </c>
      <c r="M47" s="26">
        <f>+Cuadro2!M48/Cuadro2!M$148</f>
        <v>8.2503570162431854E-3</v>
      </c>
      <c r="N47" s="26">
        <f>+Cuadro2!N48/Cuadro2!N$148</f>
        <v>1.0917011702004969E-2</v>
      </c>
      <c r="O47" s="26">
        <f>+Cuadro2!O48/Cuadro2!O$148</f>
        <v>8.2817671328492843E-3</v>
      </c>
      <c r="P47" s="26">
        <f>+Cuadro2!P48/Cuadro2!P$148</f>
        <v>3.634954048184228E-3</v>
      </c>
      <c r="Q47" s="26">
        <f>+Cuadro2!Q48/Cuadro2!Q$148</f>
        <v>4.0457613239101037E-3</v>
      </c>
      <c r="R47" s="26">
        <f>+Cuadro2!R48/Cuadro2!R$148</f>
        <v>9.6315174684081899E-3</v>
      </c>
      <c r="S47" s="26">
        <f>+Cuadro2!S48/Cuadro2!S$148</f>
        <v>7.7543397915285986E-3</v>
      </c>
      <c r="U47" s="27"/>
      <c r="V47" s="27"/>
    </row>
    <row r="48" spans="1:22" x14ac:dyDescent="0.2">
      <c r="A48" s="63">
        <f t="shared" si="0"/>
        <v>12</v>
      </c>
      <c r="B48" s="46" t="s">
        <v>39</v>
      </c>
      <c r="C48" s="26">
        <f>+Cuadro2!C49/Cuadro2!C$148</f>
        <v>1.0975476133572577E-3</v>
      </c>
      <c r="D48" s="26">
        <f>+Cuadro2!D49/Cuadro2!D$148</f>
        <v>3.6331135312031435E-4</v>
      </c>
      <c r="E48" s="26">
        <f>+Cuadro2!E49/Cuadro2!E$148</f>
        <v>1.1189633892731646E-3</v>
      </c>
      <c r="F48" s="26">
        <f>+Cuadro2!F49/Cuadro2!F$148</f>
        <v>9.2935898149499509E-3</v>
      </c>
      <c r="G48" s="26">
        <f>+Cuadro2!G49/Cuadro2!G$148</f>
        <v>9.9506406325786823E-3</v>
      </c>
      <c r="H48" s="26">
        <f>+Cuadro2!H49/Cuadro2!H$148</f>
        <v>1.0595513279044993E-2</v>
      </c>
      <c r="I48" s="26">
        <f>+Cuadro2!I49/Cuadro2!I$148</f>
        <v>1.4339888106382308E-2</v>
      </c>
      <c r="J48" s="26">
        <f>+Cuadro2!J49/Cuadro2!J$148</f>
        <v>3.6568131107894204E-2</v>
      </c>
      <c r="K48" s="26">
        <f>+Cuadro2!K49/Cuadro2!K$148</f>
        <v>1.7174297764783398E-2</v>
      </c>
      <c r="L48" s="26">
        <f>+Cuadro2!L49/Cuadro2!L$148</f>
        <v>6.3254437631397086E-3</v>
      </c>
      <c r="M48" s="26">
        <f>+Cuadro2!M49/Cuadro2!M$148</f>
        <v>1.9465858050535266E-2</v>
      </c>
      <c r="N48" s="26">
        <f>+Cuadro2!N49/Cuadro2!N$148</f>
        <v>9.1197617376181737E-3</v>
      </c>
      <c r="O48" s="26">
        <f>+Cuadro2!O49/Cuadro2!O$148</f>
        <v>2.0186344509655087E-2</v>
      </c>
      <c r="P48" s="26">
        <f>+Cuadro2!P49/Cuadro2!P$148</f>
        <v>1.1317296063931939E-2</v>
      </c>
      <c r="Q48" s="26">
        <f>+Cuadro2!Q49/Cuadro2!Q$148</f>
        <v>1.2227428044461024E-2</v>
      </c>
      <c r="R48" s="26">
        <f>+Cuadro2!R49/Cuadro2!R$148</f>
        <v>2.6558351916746287E-2</v>
      </c>
      <c r="S48" s="26">
        <f>+Cuadro2!S49/Cuadro2!S$148</f>
        <v>1.2686790842431014E-2</v>
      </c>
      <c r="U48" s="27"/>
      <c r="V48" s="27"/>
    </row>
    <row r="49" spans="1:22" x14ac:dyDescent="0.2">
      <c r="A49" s="63">
        <f t="shared" si="0"/>
        <v>13</v>
      </c>
      <c r="B49" s="46" t="s">
        <v>40</v>
      </c>
      <c r="C49" s="26">
        <f>+Cuadro2!C50/Cuadro2!C$148</f>
        <v>8.4977364787800821E-3</v>
      </c>
      <c r="D49" s="26">
        <f>+Cuadro2!D50/Cuadro2!D$148</f>
        <v>0</v>
      </c>
      <c r="E49" s="26">
        <f>+Cuadro2!E50/Cuadro2!E$148</f>
        <v>0</v>
      </c>
      <c r="F49" s="26">
        <f>+Cuadro2!F50/Cuadro2!F$148</f>
        <v>1.3541972751862186E-4</v>
      </c>
      <c r="G49" s="26">
        <f>+Cuadro2!G50/Cuadro2!G$148</f>
        <v>3.1008170092881626E-4</v>
      </c>
      <c r="H49" s="26">
        <f>+Cuadro2!H50/Cuadro2!H$148</f>
        <v>4.142992363770499E-4</v>
      </c>
      <c r="I49" s="26">
        <f>+Cuadro2!I50/Cuadro2!I$148</f>
        <v>1.0134747477787216E-3</v>
      </c>
      <c r="J49" s="26">
        <f>+Cuadro2!J50/Cuadro2!J$148</f>
        <v>9.9649175239130763E-4</v>
      </c>
      <c r="K49" s="26">
        <f>+Cuadro2!K50/Cuadro2!K$148</f>
        <v>8.81454811174644E-4</v>
      </c>
      <c r="L49" s="26">
        <f>+Cuadro2!L50/Cuadro2!L$148</f>
        <v>1.0829576403458389E-3</v>
      </c>
      <c r="M49" s="26">
        <f>+Cuadro2!M50/Cuadro2!M$148</f>
        <v>5.7895003610241495E-4</v>
      </c>
      <c r="N49" s="26">
        <f>+Cuadro2!N50/Cuadro2!N$148</f>
        <v>4.2522183212968952E-4</v>
      </c>
      <c r="O49" s="26">
        <f>+Cuadro2!O50/Cuadro2!O$148</f>
        <v>5.2775273058625527E-4</v>
      </c>
      <c r="P49" s="26">
        <f>+Cuadro2!P50/Cuadro2!P$148</f>
        <v>7.1845859240838412E-4</v>
      </c>
      <c r="Q49" s="26">
        <f>+Cuadro2!Q50/Cuadro2!Q$148</f>
        <v>3.2257679065222445E-4</v>
      </c>
      <c r="R49" s="26">
        <f>+Cuadro2!R50/Cuadro2!R$148</f>
        <v>8.7784503203426341E-4</v>
      </c>
      <c r="S49" s="26">
        <f>+Cuadro2!S50/Cuadro2!S$148</f>
        <v>1.1189388666972856E-3</v>
      </c>
      <c r="U49" s="27"/>
      <c r="V49" s="27"/>
    </row>
    <row r="50" spans="1:22" x14ac:dyDescent="0.2">
      <c r="A50" s="63">
        <f t="shared" si="0"/>
        <v>14</v>
      </c>
      <c r="B50" s="46" t="s">
        <v>41</v>
      </c>
      <c r="C50" s="26">
        <f>+Cuadro2!C51/Cuadro2!C$148</f>
        <v>8.3935463270843197E-3</v>
      </c>
      <c r="D50" s="26">
        <f>+Cuadro2!D51/Cuadro2!D$148</f>
        <v>8.4135260722599102E-4</v>
      </c>
      <c r="E50" s="26">
        <f>+Cuadro2!E51/Cuadro2!E$148</f>
        <v>0</v>
      </c>
      <c r="F50" s="26">
        <f>+Cuadro2!F51/Cuadro2!F$148</f>
        <v>3.836274863868712E-4</v>
      </c>
      <c r="G50" s="26">
        <f>+Cuadro2!G51/Cuadro2!G$148</f>
        <v>1.8128112959484952E-3</v>
      </c>
      <c r="H50" s="26">
        <f>+Cuadro2!H51/Cuadro2!H$148</f>
        <v>1.886578130196253E-3</v>
      </c>
      <c r="I50" s="26">
        <f>+Cuadro2!I51/Cuadro2!I$148</f>
        <v>1.7323111719816401E-3</v>
      </c>
      <c r="J50" s="26">
        <f>+Cuadro2!J51/Cuadro2!J$148</f>
        <v>3.9263939931616382E-3</v>
      </c>
      <c r="K50" s="26">
        <f>+Cuadro2!K51/Cuadro2!K$148</f>
        <v>2.495163299623745E-3</v>
      </c>
      <c r="L50" s="26">
        <f>+Cuadro2!L51/Cuadro2!L$148</f>
        <v>3.8103638533439816E-3</v>
      </c>
      <c r="M50" s="26">
        <f>+Cuadro2!M51/Cuadro2!M$148</f>
        <v>4.8950587999672278E-3</v>
      </c>
      <c r="N50" s="26">
        <f>+Cuadro2!N51/Cuadro2!N$148</f>
        <v>1.8145652562923827E-3</v>
      </c>
      <c r="O50" s="26">
        <f>+Cuadro2!O51/Cuadro2!O$148</f>
        <v>2.8571248422864107E-3</v>
      </c>
      <c r="P50" s="26">
        <f>+Cuadro2!P51/Cuadro2!P$148</f>
        <v>2.2573636439486579E-3</v>
      </c>
      <c r="Q50" s="26">
        <f>+Cuadro2!Q51/Cuadro2!Q$148</f>
        <v>2.245341388740526E-3</v>
      </c>
      <c r="R50" s="26">
        <f>+Cuadro2!R51/Cuadro2!R$148</f>
        <v>2.6760114686205775E-3</v>
      </c>
      <c r="S50" s="26">
        <f>+Cuadro2!S51/Cuadro2!S$148</f>
        <v>2.5072363653347615E-3</v>
      </c>
      <c r="U50" s="27"/>
      <c r="V50" s="27"/>
    </row>
    <row r="51" spans="1:22" x14ac:dyDescent="0.2">
      <c r="A51" s="63">
        <f t="shared" si="0"/>
        <v>15</v>
      </c>
      <c r="B51" s="46" t="s">
        <v>42</v>
      </c>
      <c r="C51" s="26">
        <f>+Cuadro2!C52/Cuadro2!C$148</f>
        <v>4.5236256386994031E-3</v>
      </c>
      <c r="D51" s="26">
        <f>+Cuadro2!D52/Cuadro2!D$148</f>
        <v>0</v>
      </c>
      <c r="E51" s="26">
        <f>+Cuadro2!E52/Cuadro2!E$148</f>
        <v>0</v>
      </c>
      <c r="F51" s="26">
        <f>+Cuadro2!F52/Cuadro2!F$148</f>
        <v>1.7853437471888984E-4</v>
      </c>
      <c r="G51" s="26">
        <f>+Cuadro2!G52/Cuadro2!G$148</f>
        <v>5.481225009150853E-4</v>
      </c>
      <c r="H51" s="26">
        <f>+Cuadro2!H52/Cuadro2!H$148</f>
        <v>4.2975509130045887E-4</v>
      </c>
      <c r="I51" s="26">
        <f>+Cuadro2!I52/Cuadro2!I$148</f>
        <v>5.8396109014249224E-4</v>
      </c>
      <c r="J51" s="26">
        <f>+Cuadro2!J52/Cuadro2!J$148</f>
        <v>3.766242439769891E-4</v>
      </c>
      <c r="K51" s="26">
        <f>+Cuadro2!K52/Cuadro2!K$148</f>
        <v>7.8929680505112644E-4</v>
      </c>
      <c r="L51" s="26">
        <f>+Cuadro2!L52/Cuadro2!L$148</f>
        <v>1.1140621883626823E-3</v>
      </c>
      <c r="M51" s="26">
        <f>+Cuadro2!M52/Cuadro2!M$148</f>
        <v>7.7123583621508535E-4</v>
      </c>
      <c r="N51" s="26">
        <f>+Cuadro2!N52/Cuadro2!N$148</f>
        <v>2.5945543808278521E-3</v>
      </c>
      <c r="O51" s="26">
        <f>+Cuadro2!O52/Cuadro2!O$148</f>
        <v>7.6774291102465022E-4</v>
      </c>
      <c r="P51" s="26">
        <f>+Cuadro2!P52/Cuadro2!P$148</f>
        <v>8.6248165908281329E-4</v>
      </c>
      <c r="Q51" s="26">
        <f>+Cuadro2!Q52/Cuadro2!Q$148</f>
        <v>6.2156216944292213E-4</v>
      </c>
      <c r="R51" s="26">
        <f>+Cuadro2!R52/Cuadro2!R$148</f>
        <v>9.16781706842235E-4</v>
      </c>
      <c r="S51" s="26">
        <f>+Cuadro2!S52/Cuadro2!S$148</f>
        <v>8.9548379090160233E-4</v>
      </c>
      <c r="U51" s="27"/>
      <c r="V51" s="27"/>
    </row>
    <row r="52" spans="1:22" x14ac:dyDescent="0.2">
      <c r="A52" s="63">
        <f t="shared" si="0"/>
        <v>16</v>
      </c>
      <c r="B52" s="46" t="s">
        <v>43</v>
      </c>
      <c r="C52" s="26">
        <f>+Cuadro2!C53/Cuadro2!C$148</f>
        <v>1.1732113454140899E-2</v>
      </c>
      <c r="D52" s="26">
        <f>+Cuadro2!D53/Cuadro2!D$148</f>
        <v>0</v>
      </c>
      <c r="E52" s="26">
        <f>+Cuadro2!E53/Cuadro2!E$148</f>
        <v>0</v>
      </c>
      <c r="F52" s="26">
        <f>+Cuadro2!F53/Cuadro2!F$148</f>
        <v>2.0184501611873225E-4</v>
      </c>
      <c r="G52" s="26">
        <f>+Cuadro2!G53/Cuadro2!G$148</f>
        <v>6.7579743106070244E-4</v>
      </c>
      <c r="H52" s="26">
        <f>+Cuadro2!H53/Cuadro2!H$148</f>
        <v>1.7441168520068392E-3</v>
      </c>
      <c r="I52" s="26">
        <f>+Cuadro2!I53/Cuadro2!I$148</f>
        <v>3.1960388180453164E-3</v>
      </c>
      <c r="J52" s="26">
        <f>+Cuadro2!J53/Cuadro2!J$148</f>
        <v>7.1094022854870174E-4</v>
      </c>
      <c r="K52" s="26">
        <f>+Cuadro2!K53/Cuadro2!K$148</f>
        <v>1.707394933091129E-3</v>
      </c>
      <c r="L52" s="26">
        <f>+Cuadro2!L53/Cuadro2!L$148</f>
        <v>1.8326300767092987E-3</v>
      </c>
      <c r="M52" s="26">
        <f>+Cuadro2!M53/Cuadro2!M$148</f>
        <v>1.1582903053792165E-3</v>
      </c>
      <c r="N52" s="26">
        <f>+Cuadro2!N53/Cuadro2!N$148</f>
        <v>6.745806174607848E-4</v>
      </c>
      <c r="O52" s="26">
        <f>+Cuadro2!O53/Cuadro2!O$148</f>
        <v>1.104882239282198E-3</v>
      </c>
      <c r="P52" s="26">
        <f>+Cuadro2!P53/Cuadro2!P$148</f>
        <v>1.7106054655928486E-3</v>
      </c>
      <c r="Q52" s="26">
        <f>+Cuadro2!Q53/Cuadro2!Q$148</f>
        <v>5.587019354058591E-4</v>
      </c>
      <c r="R52" s="26">
        <f>+Cuadro2!R53/Cuadro2!R$148</f>
        <v>1.1185444763017231E-3</v>
      </c>
      <c r="S52" s="26">
        <f>+Cuadro2!S53/Cuadro2!S$148</f>
        <v>1.9283219126867048E-3</v>
      </c>
      <c r="U52" s="27"/>
      <c r="V52" s="27"/>
    </row>
    <row r="53" spans="1:22" x14ac:dyDescent="0.2">
      <c r="A53" s="63">
        <f t="shared" si="0"/>
        <v>17</v>
      </c>
      <c r="B53" s="46" t="s">
        <v>44</v>
      </c>
      <c r="C53" s="26">
        <f>+Cuadro2!C54/Cuadro2!C$148</f>
        <v>3.4154165754172066E-3</v>
      </c>
      <c r="D53" s="26">
        <f>+Cuadro2!D54/Cuadro2!D$148</f>
        <v>1.9121650164227071E-5</v>
      </c>
      <c r="E53" s="26">
        <f>+Cuadro2!E54/Cuadro2!E$148</f>
        <v>0</v>
      </c>
      <c r="F53" s="26">
        <f>+Cuadro2!F54/Cuadro2!F$148</f>
        <v>2.5662672522741722E-4</v>
      </c>
      <c r="G53" s="26">
        <f>+Cuadro2!G54/Cuadro2!G$148</f>
        <v>9.2155627402563771E-4</v>
      </c>
      <c r="H53" s="26">
        <f>+Cuadro2!H54/Cuadro2!H$148</f>
        <v>8.6613904133760991E-4</v>
      </c>
      <c r="I53" s="26">
        <f>+Cuadro2!I54/Cuadro2!I$148</f>
        <v>1.2308282104550228E-3</v>
      </c>
      <c r="J53" s="26">
        <f>+Cuadro2!J54/Cuadro2!J$148</f>
        <v>9.2934200370745849E-4</v>
      </c>
      <c r="K53" s="26">
        <f>+Cuadro2!K54/Cuadro2!K$148</f>
        <v>1.2678291480850948E-3</v>
      </c>
      <c r="L53" s="26">
        <f>+Cuadro2!L54/Cuadro2!L$148</f>
        <v>1.8323646866189459E-3</v>
      </c>
      <c r="M53" s="26">
        <f>+Cuadro2!M54/Cuadro2!M$148</f>
        <v>1.3812853418860328E-3</v>
      </c>
      <c r="N53" s="26">
        <f>+Cuadro2!N54/Cuadro2!N$148</f>
        <v>2.9439371805711693E-3</v>
      </c>
      <c r="O53" s="26">
        <f>+Cuadro2!O54/Cuadro2!O$148</f>
        <v>1.101103961150313E-3</v>
      </c>
      <c r="P53" s="26">
        <f>+Cuadro2!P54/Cuadro2!P$148</f>
        <v>2.4370458537646311E-3</v>
      </c>
      <c r="Q53" s="26">
        <f>+Cuadro2!Q54/Cuadro2!Q$148</f>
        <v>5.7259366658167976E-4</v>
      </c>
      <c r="R53" s="26">
        <f>+Cuadro2!R54/Cuadro2!R$148</f>
        <v>1.0477505221054113E-3</v>
      </c>
      <c r="S53" s="26">
        <f>+Cuadro2!S54/Cuadro2!S$148</f>
        <v>1.1608044959052165E-3</v>
      </c>
      <c r="U53" s="27"/>
      <c r="V53" s="27"/>
    </row>
    <row r="54" spans="1:22" x14ac:dyDescent="0.2">
      <c r="A54" s="63">
        <f t="shared" si="0"/>
        <v>18</v>
      </c>
      <c r="B54" s="46" t="s">
        <v>45</v>
      </c>
      <c r="C54" s="26">
        <f>+Cuadro2!C55/Cuadro2!C$148</f>
        <v>2.454845838509901E-3</v>
      </c>
      <c r="D54" s="26">
        <f>+Cuadro2!D55/Cuadro2!D$148</f>
        <v>0</v>
      </c>
      <c r="E54" s="26">
        <f>+Cuadro2!E55/Cuadro2!E$148</f>
        <v>0</v>
      </c>
      <c r="F54" s="26">
        <f>+Cuadro2!F55/Cuadro2!F$148</f>
        <v>2.5314315657927963E-5</v>
      </c>
      <c r="G54" s="26">
        <f>+Cuadro2!G55/Cuadro2!G$148</f>
        <v>9.1835266965887389E-5</v>
      </c>
      <c r="H54" s="26">
        <f>+Cuadro2!H55/Cuadro2!H$148</f>
        <v>1.5784507503407088E-4</v>
      </c>
      <c r="I54" s="26">
        <f>+Cuadro2!I55/Cuadro2!I$148</f>
        <v>5.9870310460428403E-5</v>
      </c>
      <c r="J54" s="26">
        <f>+Cuadro2!J55/Cuadro2!J$148</f>
        <v>8.7727212183533814E-5</v>
      </c>
      <c r="K54" s="26">
        <f>+Cuadro2!K55/Cuadro2!K$148</f>
        <v>9.9409894962915405E-5</v>
      </c>
      <c r="L54" s="26">
        <f>+Cuadro2!L55/Cuadro2!L$148</f>
        <v>7.3008562571789585E-5</v>
      </c>
      <c r="M54" s="26">
        <f>+Cuadro2!M55/Cuadro2!M$148</f>
        <v>2.5856178774322805E-4</v>
      </c>
      <c r="N54" s="26">
        <f>+Cuadro2!N55/Cuadro2!N$148</f>
        <v>2.8889441708764561E-4</v>
      </c>
      <c r="O54" s="26">
        <f>+Cuadro2!O55/Cuadro2!O$148</f>
        <v>3.1266979378017062E-4</v>
      </c>
      <c r="P54" s="26">
        <f>+Cuadro2!P55/Cuadro2!P$148</f>
        <v>2.0903327581551668E-4</v>
      </c>
      <c r="Q54" s="26">
        <f>+Cuadro2!Q55/Cuadro2!Q$148</f>
        <v>1.7163379246135779E-4</v>
      </c>
      <c r="R54" s="26">
        <f>+Cuadro2!R55/Cuadro2!R$148</f>
        <v>1.982230717496724E-4</v>
      </c>
      <c r="S54" s="26">
        <f>+Cuadro2!S55/Cuadro2!S$148</f>
        <v>2.9610514875259538E-4</v>
      </c>
      <c r="U54" s="27"/>
      <c r="V54" s="27"/>
    </row>
    <row r="55" spans="1:22" x14ac:dyDescent="0.2">
      <c r="A55" s="63">
        <f t="shared" si="0"/>
        <v>19</v>
      </c>
      <c r="B55" s="46" t="s">
        <v>46</v>
      </c>
      <c r="C55" s="26">
        <f>+Cuadro2!C56/Cuadro2!C$148</f>
        <v>3.5879095013868966E-3</v>
      </c>
      <c r="D55" s="26">
        <f>+Cuadro2!D56/Cuadro2!D$148</f>
        <v>1.9121650164227071E-5</v>
      </c>
      <c r="E55" s="26">
        <f>+Cuadro2!E56/Cuadro2!E$148</f>
        <v>0</v>
      </c>
      <c r="F55" s="26">
        <f>+Cuadro2!F56/Cuadro2!F$148</f>
        <v>2.3287961061466391E-4</v>
      </c>
      <c r="G55" s="26">
        <f>+Cuadro2!G56/Cuadro2!G$148</f>
        <v>6.3028937171015834E-4</v>
      </c>
      <c r="H55" s="26">
        <f>+Cuadro2!H56/Cuadro2!H$148</f>
        <v>1.2471576404622614E-3</v>
      </c>
      <c r="I55" s="26">
        <f>+Cuadro2!I56/Cuadro2!I$148</f>
        <v>1.5908545655152868E-3</v>
      </c>
      <c r="J55" s="26">
        <f>+Cuadro2!J56/Cuadro2!J$148</f>
        <v>1.2536982858667028E-3</v>
      </c>
      <c r="K55" s="26">
        <f>+Cuadro2!K56/Cuadro2!K$148</f>
        <v>1.3972114479101395E-3</v>
      </c>
      <c r="L55" s="26">
        <f>+Cuadro2!L56/Cuadro2!L$148</f>
        <v>1.5242046786828321E-3</v>
      </c>
      <c r="M55" s="26">
        <f>+Cuadro2!M56/Cuadro2!M$148</f>
        <v>1.329776738820917E-3</v>
      </c>
      <c r="N55" s="26">
        <f>+Cuadro2!N56/Cuadro2!N$148</f>
        <v>5.7637571381946519E-4</v>
      </c>
      <c r="O55" s="26">
        <f>+Cuadro2!O56/Cuadro2!O$148</f>
        <v>1.3169883489897866E-3</v>
      </c>
      <c r="P55" s="26">
        <f>+Cuadro2!P56/Cuadro2!P$148</f>
        <v>2.642162924177171E-3</v>
      </c>
      <c r="Q55" s="26">
        <f>+Cuadro2!Q56/Cuadro2!Q$148</f>
        <v>1.118081763227026E-3</v>
      </c>
      <c r="R55" s="26">
        <f>+Cuadro2!R56/Cuadro2!R$148</f>
        <v>2.1450568121482408E-3</v>
      </c>
      <c r="S55" s="26">
        <f>+Cuadro2!S56/Cuadro2!S$148</f>
        <v>1.1750995762675807E-3</v>
      </c>
      <c r="U55" s="27"/>
      <c r="V55" s="27"/>
    </row>
    <row r="56" spans="1:22" x14ac:dyDescent="0.2">
      <c r="A56" s="63">
        <f t="shared" si="0"/>
        <v>20</v>
      </c>
      <c r="B56" s="46" t="s">
        <v>47</v>
      </c>
      <c r="C56" s="26">
        <f>+Cuadro2!C57/Cuadro2!C$148</f>
        <v>8.4754466203492956E-3</v>
      </c>
      <c r="D56" s="26">
        <f>+Cuadro2!D57/Cuadro2!D$148</f>
        <v>0</v>
      </c>
      <c r="E56" s="26">
        <f>+Cuadro2!E57/Cuadro2!E$148</f>
        <v>0</v>
      </c>
      <c r="F56" s="26">
        <f>+Cuadro2!F57/Cuadro2!F$148</f>
        <v>6.8066823883040345E-5</v>
      </c>
      <c r="G56" s="26">
        <f>+Cuadro2!G57/Cuadro2!G$148</f>
        <v>4.4371217643938168E-4</v>
      </c>
      <c r="H56" s="26">
        <f>+Cuadro2!H57/Cuadro2!H$148</f>
        <v>7.0950198421898005E-4</v>
      </c>
      <c r="I56" s="26">
        <f>+Cuadro2!I57/Cuadro2!I$148</f>
        <v>8.5225299722173212E-4</v>
      </c>
      <c r="J56" s="26">
        <f>+Cuadro2!J57/Cuadro2!J$148</f>
        <v>5.3927618454810064E-4</v>
      </c>
      <c r="K56" s="26">
        <f>+Cuadro2!K57/Cuadro2!K$148</f>
        <v>1.470037161563031E-3</v>
      </c>
      <c r="L56" s="26">
        <f>+Cuadro2!L57/Cuadro2!L$148</f>
        <v>1.0101444941260755E-3</v>
      </c>
      <c r="M56" s="26">
        <f>+Cuadro2!M57/Cuadro2!M$148</f>
        <v>8.8599524549699783E-4</v>
      </c>
      <c r="N56" s="26">
        <f>+Cuadro2!N57/Cuadro2!N$148</f>
        <v>8.337065145261794E-4</v>
      </c>
      <c r="O56" s="26">
        <f>+Cuadro2!O57/Cuadro2!O$148</f>
        <v>7.8455863589070596E-4</v>
      </c>
      <c r="P56" s="26">
        <f>+Cuadro2!P57/Cuadro2!P$148</f>
        <v>1.2005840541338189E-3</v>
      </c>
      <c r="Q56" s="26">
        <f>+Cuadro2!Q57/Cuadro2!Q$148</f>
        <v>6.5632279672601154E-4</v>
      </c>
      <c r="R56" s="26">
        <f>+Cuadro2!R57/Cuadro2!R$148</f>
        <v>1.2141163144667436E-3</v>
      </c>
      <c r="S56" s="26">
        <f>+Cuadro2!S57/Cuadro2!S$148</f>
        <v>1.2390198797857467E-3</v>
      </c>
      <c r="U56" s="27"/>
      <c r="V56" s="27"/>
    </row>
    <row r="57" spans="1:22" x14ac:dyDescent="0.2">
      <c r="A57" s="63">
        <f t="shared" si="0"/>
        <v>21</v>
      </c>
      <c r="B57" s="46" t="s">
        <v>48</v>
      </c>
      <c r="C57" s="26">
        <f>+Cuadro2!C58/Cuadro2!C$148</f>
        <v>2.3103059331778396E-3</v>
      </c>
      <c r="D57" s="26">
        <f>+Cuadro2!D58/Cuadro2!D$148</f>
        <v>1.9121650164227071E-5</v>
      </c>
      <c r="E57" s="26">
        <f>+Cuadro2!E58/Cuadro2!E$148</f>
        <v>0</v>
      </c>
      <c r="F57" s="26">
        <f>+Cuadro2!F58/Cuadro2!F$148</f>
        <v>2.1849450458343508E-3</v>
      </c>
      <c r="G57" s="26">
        <f>+Cuadro2!G58/Cuadro2!G$148</f>
        <v>1.0477481629715085E-3</v>
      </c>
      <c r="H57" s="26">
        <f>+Cuadro2!H58/Cuadro2!H$148</f>
        <v>5.3037221390976684E-4</v>
      </c>
      <c r="I57" s="26">
        <f>+Cuadro2!I58/Cuadro2!I$148</f>
        <v>7.1979058821432316E-4</v>
      </c>
      <c r="J57" s="26">
        <f>+Cuadro2!J58/Cuadro2!J$148</f>
        <v>5.7561079755694036E-4</v>
      </c>
      <c r="K57" s="26">
        <f>+Cuadro2!K58/Cuadro2!K$148</f>
        <v>5.4420077142275358E-4</v>
      </c>
      <c r="L57" s="26">
        <f>+Cuadro2!L58/Cuadro2!L$148</f>
        <v>1.5277297487822608E-3</v>
      </c>
      <c r="M57" s="26">
        <f>+Cuadro2!M58/Cuadro2!M$148</f>
        <v>8.5298116080293081E-4</v>
      </c>
      <c r="N57" s="26">
        <f>+Cuadro2!N58/Cuadro2!N$148</f>
        <v>4.4043007051296895E-4</v>
      </c>
      <c r="O57" s="26">
        <f>+Cuadro2!O58/Cuadro2!O$148</f>
        <v>1.2743394864635244E-3</v>
      </c>
      <c r="P57" s="26">
        <f>+Cuadro2!P58/Cuadro2!P$148</f>
        <v>1.1974064221203888E-3</v>
      </c>
      <c r="Q57" s="26">
        <f>+Cuadro2!Q58/Cuadro2!Q$148</f>
        <v>5.27991668394671E-4</v>
      </c>
      <c r="R57" s="26">
        <f>+Cuadro2!R58/Cuadro2!R$148</f>
        <v>1.1751796396587721E-3</v>
      </c>
      <c r="S57" s="26">
        <f>+Cuadro2!S58/Cuadro2!S$148</f>
        <v>1.3496125600410247E-3</v>
      </c>
      <c r="U57" s="27"/>
      <c r="V57" s="27"/>
    </row>
    <row r="58" spans="1:22" x14ac:dyDescent="0.2">
      <c r="A58" s="63">
        <f t="shared" si="0"/>
        <v>22</v>
      </c>
      <c r="B58" s="46" t="s">
        <v>49</v>
      </c>
      <c r="C58" s="26">
        <f>+Cuadro2!C59/Cuadro2!C$148</f>
        <v>2.4401481862141687E-3</v>
      </c>
      <c r="D58" s="26">
        <f>+Cuadro2!D59/Cuadro2!D$148</f>
        <v>3.1967265989844222E-2</v>
      </c>
      <c r="E58" s="26">
        <f>+Cuadro2!E59/Cuadro2!E$148</f>
        <v>0</v>
      </c>
      <c r="F58" s="26">
        <f>+Cuadro2!F59/Cuadro2!F$148</f>
        <v>7.9869511937689971E-5</v>
      </c>
      <c r="G58" s="26">
        <f>+Cuadro2!G59/Cuadro2!G$148</f>
        <v>7.6015584199261188E-5</v>
      </c>
      <c r="H58" s="26">
        <f>+Cuadro2!H59/Cuadro2!H$148</f>
        <v>3.9303572864107019E-4</v>
      </c>
      <c r="I58" s="26">
        <f>+Cuadro2!I59/Cuadro2!I$148</f>
        <v>1.8835695266146695E-4</v>
      </c>
      <c r="J58" s="26">
        <f>+Cuadro2!J59/Cuadro2!J$148</f>
        <v>8.7727212183533814E-5</v>
      </c>
      <c r="K58" s="26">
        <f>+Cuadro2!K59/Cuadro2!K$148</f>
        <v>1.1454431652424213E-4</v>
      </c>
      <c r="L58" s="26">
        <f>+Cuadro2!L59/Cuadro2!L$148</f>
        <v>1.1323600897128563E-4</v>
      </c>
      <c r="M58" s="26">
        <f>+Cuadro2!M59/Cuadro2!M$148</f>
        <v>2.3800520066988824E-4</v>
      </c>
      <c r="N58" s="26">
        <f>+Cuadro2!N59/Cuadro2!N$148</f>
        <v>3.1820989176565656E-4</v>
      </c>
      <c r="O58" s="26">
        <f>+Cuadro2!O59/Cuadro2!O$148</f>
        <v>2.8421001692120496E-4</v>
      </c>
      <c r="P58" s="26">
        <f>+Cuadro2!P59/Cuadro2!P$148</f>
        <v>4.2494976220461229E-4</v>
      </c>
      <c r="Q58" s="26">
        <f>+Cuadro2!Q59/Cuadro2!Q$148</f>
        <v>3.3533569942255939E-4</v>
      </c>
      <c r="R58" s="26">
        <f>+Cuadro2!R59/Cuadro2!R$148</f>
        <v>9.9111535874836198E-5</v>
      </c>
      <c r="S58" s="26">
        <f>+Cuadro2!S59/Cuadro2!S$148</f>
        <v>3.9510971742103462E-4</v>
      </c>
      <c r="U58" s="27"/>
      <c r="V58" s="27"/>
    </row>
    <row r="59" spans="1:22" x14ac:dyDescent="0.2">
      <c r="A59" s="63">
        <f t="shared" si="0"/>
        <v>23</v>
      </c>
      <c r="B59" s="46" t="s">
        <v>50</v>
      </c>
      <c r="C59" s="26">
        <f>+Cuadro2!C60/Cuadro2!C$148</f>
        <v>2.0900526164081643E-3</v>
      </c>
      <c r="D59" s="26">
        <f>+Cuadro2!D60/Cuadro2!D$148</f>
        <v>0</v>
      </c>
      <c r="E59" s="26">
        <f>+Cuadro2!E60/Cuadro2!E$148</f>
        <v>0</v>
      </c>
      <c r="F59" s="26">
        <f>+Cuadro2!F60/Cuadro2!F$148</f>
        <v>1.4020396994683773E-4</v>
      </c>
      <c r="G59" s="26">
        <f>+Cuadro2!G60/Cuadro2!G$148</f>
        <v>2.7904519656719661E-4</v>
      </c>
      <c r="H59" s="26">
        <f>+Cuadro2!H60/Cuadro2!H$148</f>
        <v>2.7020057274061606E-4</v>
      </c>
      <c r="I59" s="26">
        <f>+Cuadro2!I60/Cuadro2!I$148</f>
        <v>5.7673413742567801E-4</v>
      </c>
      <c r="J59" s="26">
        <f>+Cuadro2!J60/Cuadro2!J$148</f>
        <v>4.6491856062338608E-4</v>
      </c>
      <c r="K59" s="26">
        <f>+Cuadro2!K60/Cuadro2!K$148</f>
        <v>7.5134712941618347E-4</v>
      </c>
      <c r="L59" s="26">
        <f>+Cuadro2!L60/Cuadro2!L$148</f>
        <v>7.8334443497348719E-4</v>
      </c>
      <c r="M59" s="26">
        <f>+Cuadro2!M60/Cuadro2!M$148</f>
        <v>8.4208981302669032E-4</v>
      </c>
      <c r="N59" s="26">
        <f>+Cuadro2!N60/Cuadro2!N$148</f>
        <v>5.6169342089444087E-4</v>
      </c>
      <c r="O59" s="26">
        <f>+Cuadro2!O60/Cuadro2!O$148</f>
        <v>9.0428169718037468E-4</v>
      </c>
      <c r="P59" s="26">
        <f>+Cuadro2!P60/Cuadro2!P$148</f>
        <v>1.4325175770370834E-3</v>
      </c>
      <c r="Q59" s="26">
        <f>+Cuadro2!Q60/Cuadro2!Q$148</f>
        <v>5.7928160089323606E-4</v>
      </c>
      <c r="R59" s="26">
        <f>+Cuadro2!R60/Cuadro2!R$148</f>
        <v>9.4509928852075961E-4</v>
      </c>
      <c r="S59" s="26">
        <f>+Cuadro2!S60/Cuadro2!S$148</f>
        <v>6.2950174988723334E-4</v>
      </c>
      <c r="U59" s="27"/>
      <c r="V59" s="27"/>
    </row>
    <row r="60" spans="1:22" x14ac:dyDescent="0.2">
      <c r="A60" s="63">
        <f t="shared" si="0"/>
        <v>24</v>
      </c>
      <c r="B60" s="46" t="s">
        <v>51</v>
      </c>
      <c r="C60" s="26">
        <f>+Cuadro2!C61/Cuadro2!C$148</f>
        <v>1.2654898583893221E-2</v>
      </c>
      <c r="D60" s="26">
        <f>+Cuadro2!D61/Cuadro2!D$148</f>
        <v>3.8243300328454142E-5</v>
      </c>
      <c r="E60" s="26">
        <f>+Cuadro2!E61/Cuadro2!E$148</f>
        <v>0</v>
      </c>
      <c r="F60" s="26">
        <f>+Cuadro2!F61/Cuadro2!F$148</f>
        <v>1.6950678698898563E-4</v>
      </c>
      <c r="G60" s="26">
        <f>+Cuadro2!G61/Cuadro2!G$148</f>
        <v>3.7530105717063723E-4</v>
      </c>
      <c r="H60" s="26">
        <f>+Cuadro2!H61/Cuadro2!H$148</f>
        <v>1.5605274440057167E-3</v>
      </c>
      <c r="I60" s="26">
        <f>+Cuadro2!I61/Cuadro2!I$148</f>
        <v>1.5909574388938683E-3</v>
      </c>
      <c r="J60" s="26">
        <f>+Cuadro2!J61/Cuadro2!J$148</f>
        <v>4.8059122826692597E-4</v>
      </c>
      <c r="K60" s="26">
        <f>+Cuadro2!K61/Cuadro2!K$148</f>
        <v>1.808600772763555E-3</v>
      </c>
      <c r="L60" s="26">
        <f>+Cuadro2!L61/Cuadro2!L$148</f>
        <v>9.7225511827134074E-4</v>
      </c>
      <c r="M60" s="26">
        <f>+Cuadro2!M61/Cuadro2!M$148</f>
        <v>8.4095290105556952E-4</v>
      </c>
      <c r="N60" s="26">
        <f>+Cuadro2!N61/Cuadro2!N$148</f>
        <v>4.3395985048808814E-4</v>
      </c>
      <c r="O60" s="26">
        <f>+Cuadro2!O61/Cuadro2!O$148</f>
        <v>9.2584478787647499E-4</v>
      </c>
      <c r="P60" s="26">
        <f>+Cuadro2!P61/Cuadro2!P$148</f>
        <v>1.5691004679495484E-3</v>
      </c>
      <c r="Q60" s="26">
        <f>+Cuadro2!Q61/Cuadro2!Q$148</f>
        <v>6.9171467527517699E-4</v>
      </c>
      <c r="R60" s="26">
        <f>+Cuadro2!R61/Cuadro2!R$148</f>
        <v>1.3627836182789977E-3</v>
      </c>
      <c r="S60" s="26">
        <f>+Cuadro2!S61/Cuadro2!S$148</f>
        <v>1.7326128696207547E-3</v>
      </c>
      <c r="U60" s="27"/>
      <c r="V60" s="27"/>
    </row>
    <row r="61" spans="1:22" x14ac:dyDescent="0.2">
      <c r="A61" s="63">
        <f t="shared" si="0"/>
        <v>25</v>
      </c>
      <c r="B61" s="46" t="s">
        <v>52</v>
      </c>
      <c r="C61" s="26">
        <f>+Cuadro2!C62/Cuadro2!C$148</f>
        <v>9.8573558953265542E-3</v>
      </c>
      <c r="D61" s="26">
        <f>+Cuadro2!D62/Cuadro2!D$148</f>
        <v>0.90971897228334875</v>
      </c>
      <c r="E61" s="26">
        <f>+Cuadro2!E62/Cuadro2!E$148</f>
        <v>3.4270075494963505E-2</v>
      </c>
      <c r="F61" s="26">
        <f>+Cuadro2!F62/Cuadro2!F$148</f>
        <v>3.2788464222046398E-2</v>
      </c>
      <c r="G61" s="26">
        <f>+Cuadro2!G62/Cuadro2!G$148</f>
        <v>3.5356844866191624E-2</v>
      </c>
      <c r="H61" s="26">
        <f>+Cuadro2!H62/Cuadro2!H$148</f>
        <v>3.5248117632113808E-2</v>
      </c>
      <c r="I61" s="26">
        <f>+Cuadro2!I62/Cuadro2!I$148</f>
        <v>5.0051123322858597E-2</v>
      </c>
      <c r="J61" s="26">
        <f>+Cuadro2!J62/Cuadro2!J$148</f>
        <v>0.13410014273493381</v>
      </c>
      <c r="K61" s="26">
        <f>+Cuadro2!K62/Cuadro2!K$148</f>
        <v>4.5004725111116452E-2</v>
      </c>
      <c r="L61" s="26">
        <f>+Cuadro2!L62/Cuadro2!L$148</f>
        <v>6.0533440959072253E-2</v>
      </c>
      <c r="M61" s="26">
        <f>+Cuadro2!M62/Cuadro2!M$148</f>
        <v>6.2668030953346207E-2</v>
      </c>
      <c r="N61" s="26">
        <f>+Cuadro2!N62/Cuadro2!N$148</f>
        <v>5.3115009036585281E-2</v>
      </c>
      <c r="O61" s="26">
        <f>+Cuadro2!O62/Cuadro2!O$148</f>
        <v>4.9666918218048625E-2</v>
      </c>
      <c r="P61" s="26">
        <f>+Cuadro2!P62/Cuadro2!P$148</f>
        <v>4.1342459171499819E-2</v>
      </c>
      <c r="Q61" s="26">
        <f>+Cuadro2!Q62/Cuadro2!Q$148</f>
        <v>8.2715560077573927E-2</v>
      </c>
      <c r="R61" s="26">
        <f>+Cuadro2!R62/Cuadro2!R$148</f>
        <v>3.4986372163817177E-2</v>
      </c>
      <c r="S61" s="26">
        <f>+Cuadro2!S62/Cuadro2!S$148</f>
        <v>4.5715178656530922E-2</v>
      </c>
      <c r="U61" s="27"/>
      <c r="V61" s="27"/>
    </row>
    <row r="62" spans="1:22" x14ac:dyDescent="0.2">
      <c r="A62" s="63">
        <f t="shared" si="0"/>
        <v>26</v>
      </c>
      <c r="B62" s="46" t="s">
        <v>53</v>
      </c>
      <c r="C62" s="26">
        <f>+Cuadro2!C63/Cuadro2!C$148</f>
        <v>1.9123331212447686E-3</v>
      </c>
      <c r="D62" s="26">
        <f>+Cuadro2!D63/Cuadro2!D$148</f>
        <v>3.8243300328454142E-5</v>
      </c>
      <c r="E62" s="26">
        <f>+Cuadro2!E63/Cuadro2!E$148</f>
        <v>0</v>
      </c>
      <c r="F62" s="26">
        <f>+Cuadro2!F63/Cuadro2!F$148</f>
        <v>4.8137216387798675E-3</v>
      </c>
      <c r="G62" s="26">
        <f>+Cuadro2!G63/Cuadro2!G$148</f>
        <v>6.0339130152751684E-3</v>
      </c>
      <c r="H62" s="26">
        <f>+Cuadro2!H63/Cuadro2!H$148</f>
        <v>4.8470040532829686E-3</v>
      </c>
      <c r="I62" s="26">
        <f>+Cuadro2!I63/Cuadro2!I$148</f>
        <v>2.9961842107519374E-3</v>
      </c>
      <c r="J62" s="26">
        <f>+Cuadro2!J63/Cuadro2!J$148</f>
        <v>3.5541880764575363E-3</v>
      </c>
      <c r="K62" s="26">
        <f>+Cuadro2!K63/Cuadro2!K$148</f>
        <v>5.4305862101319572E-3</v>
      </c>
      <c r="L62" s="26">
        <f>+Cuadro2!L63/Cuadro2!L$148</f>
        <v>3.1503442072521679E-3</v>
      </c>
      <c r="M62" s="26">
        <f>+Cuadro2!M63/Cuadro2!M$148</f>
        <v>4.3338612075510229E-3</v>
      </c>
      <c r="N62" s="26">
        <f>+Cuadro2!N63/Cuadro2!N$148</f>
        <v>1.3972662161759351E-3</v>
      </c>
      <c r="O62" s="26">
        <f>+Cuadro2!O63/Cuadro2!O$148</f>
        <v>4.3762887646619994E-3</v>
      </c>
      <c r="P62" s="26">
        <f>+Cuadro2!P63/Cuadro2!P$148</f>
        <v>9.7413150401060473E-3</v>
      </c>
      <c r="Q62" s="26">
        <f>+Cuadro2!Q63/Cuadro2!Q$148</f>
        <v>2.246720555718229E-3</v>
      </c>
      <c r="R62" s="26">
        <f>+Cuadro2!R63/Cuadro2!R$148</f>
        <v>4.8600049555767898E-3</v>
      </c>
      <c r="S62" s="26">
        <f>+Cuadro2!S63/Cuadro2!S$148</f>
        <v>4.2660050498693185E-3</v>
      </c>
      <c r="U62" s="27"/>
      <c r="V62" s="27"/>
    </row>
    <row r="63" spans="1:22" x14ac:dyDescent="0.2">
      <c r="A63" s="63">
        <f t="shared" si="0"/>
        <v>27</v>
      </c>
      <c r="B63" s="46" t="s">
        <v>54</v>
      </c>
      <c r="C63" s="26">
        <f>+Cuadro2!C64/Cuadro2!C$148</f>
        <v>5.763322947312692E-7</v>
      </c>
      <c r="D63" s="26">
        <f>+Cuadro2!D64/Cuadro2!D$148</f>
        <v>3.2506805279186021E-4</v>
      </c>
      <c r="E63" s="26">
        <f>+Cuadro2!E64/Cuadro2!E$148</f>
        <v>1.189848228032434E-2</v>
      </c>
      <c r="F63" s="26">
        <f>+Cuadro2!F64/Cuadro2!F$148</f>
        <v>9.3437787684980608E-2</v>
      </c>
      <c r="G63" s="26">
        <f>+Cuadro2!G64/Cuadro2!G$148</f>
        <v>3.2403976059281102E-2</v>
      </c>
      <c r="H63" s="26">
        <f>+Cuadro2!H64/Cuadro2!H$148</f>
        <v>1.2957160582686086E-2</v>
      </c>
      <c r="I63" s="26">
        <f>+Cuadro2!I64/Cuadro2!I$148</f>
        <v>2.8930368841944734E-2</v>
      </c>
      <c r="J63" s="26">
        <f>+Cuadro2!J64/Cuadro2!J$148</f>
        <v>1.5525502779627758E-2</v>
      </c>
      <c r="K63" s="26">
        <f>+Cuadro2!K64/Cuadro2!K$148</f>
        <v>2.5119586454356215E-2</v>
      </c>
      <c r="L63" s="26">
        <f>+Cuadro2!L64/Cuadro2!L$148</f>
        <v>2.3493598827047223E-2</v>
      </c>
      <c r="M63" s="26">
        <f>+Cuadro2!M64/Cuadro2!M$148</f>
        <v>2.6983949833970459E-2</v>
      </c>
      <c r="N63" s="26">
        <f>+Cuadro2!N64/Cuadro2!N$148</f>
        <v>2.1280433072243726E-2</v>
      </c>
      <c r="O63" s="26">
        <f>+Cuadro2!O64/Cuadro2!O$148</f>
        <v>2.4853585791994353E-2</v>
      </c>
      <c r="P63" s="26">
        <f>+Cuadro2!P64/Cuadro2!P$148</f>
        <v>3.1190593335118092E-2</v>
      </c>
      <c r="Q63" s="26">
        <f>+Cuadro2!Q64/Cuadro2!Q$148</f>
        <v>2.2620646659500754E-2</v>
      </c>
      <c r="R63" s="26">
        <f>+Cuadro2!R64/Cuadro2!R$148</f>
        <v>2.5542458674029215E-2</v>
      </c>
      <c r="S63" s="26">
        <f>+Cuadro2!S64/Cuadro2!S$148</f>
        <v>4.5298194133829087E-2</v>
      </c>
      <c r="U63" s="27"/>
      <c r="V63" s="27"/>
    </row>
    <row r="64" spans="1:22" x14ac:dyDescent="0.2">
      <c r="A64" s="63">
        <f t="shared" si="0"/>
        <v>28</v>
      </c>
      <c r="B64" s="46" t="s">
        <v>55</v>
      </c>
      <c r="C64" s="26">
        <f>+Cuadro2!C65/Cuadro2!C$148</f>
        <v>1.0444753132681464E-2</v>
      </c>
      <c r="D64" s="26">
        <f>+Cuadro2!D65/Cuadro2!D$148</f>
        <v>0</v>
      </c>
      <c r="E64" s="26">
        <f>+Cuadro2!E65/Cuadro2!E$148</f>
        <v>0</v>
      </c>
      <c r="F64" s="26">
        <f>+Cuadro2!F65/Cuadro2!F$148</f>
        <v>2.8849270693547603E-4</v>
      </c>
      <c r="G64" s="26">
        <f>+Cuadro2!G65/Cuadro2!G$148</f>
        <v>5.6416807505576844E-4</v>
      </c>
      <c r="H64" s="26">
        <f>+Cuadro2!H65/Cuadro2!H$148</f>
        <v>2.5774253003697936E-3</v>
      </c>
      <c r="I64" s="26">
        <f>+Cuadro2!I65/Cuadro2!I$148</f>
        <v>1.7779616325714655E-3</v>
      </c>
      <c r="J64" s="26">
        <f>+Cuadro2!J65/Cuadro2!J$148</f>
        <v>1.2566777272981402E-3</v>
      </c>
      <c r="K64" s="26">
        <f>+Cuadro2!K65/Cuadro2!K$148</f>
        <v>1.5416384716269184E-3</v>
      </c>
      <c r="L64" s="26">
        <f>+Cuadro2!L65/Cuadro2!L$148</f>
        <v>1.6667608611077745E-3</v>
      </c>
      <c r="M64" s="26">
        <f>+Cuadro2!M65/Cuadro2!M$148</f>
        <v>1.394215139497297E-3</v>
      </c>
      <c r="N64" s="26">
        <f>+Cuadro2!N65/Cuadro2!N$148</f>
        <v>7.3274441126484457E-4</v>
      </c>
      <c r="O64" s="26">
        <f>+Cuadro2!O65/Cuadro2!O$148</f>
        <v>1.5122866412229199E-3</v>
      </c>
      <c r="P64" s="26">
        <f>+Cuadro2!P65/Cuadro2!P$148</f>
        <v>1.2776638425926752E-3</v>
      </c>
      <c r="Q64" s="26">
        <f>+Cuadro2!Q65/Cuadro2!Q$148</f>
        <v>7.8413807755864785E-4</v>
      </c>
      <c r="R64" s="26">
        <f>+Cuadro2!R65/Cuadro2!R$148</f>
        <v>1.2176560121765591E-3</v>
      </c>
      <c r="S64" s="26">
        <f>+Cuadro2!S65/Cuadro2!S$148</f>
        <v>1.7666041692188314E-3</v>
      </c>
      <c r="U64" s="27"/>
      <c r="V64" s="27"/>
    </row>
    <row r="65" spans="1:22" ht="5.0999999999999996" customHeight="1" x14ac:dyDescent="0.2">
      <c r="A65" s="63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U65" s="27"/>
      <c r="V65" s="27"/>
    </row>
    <row r="66" spans="1:22" x14ac:dyDescent="0.2">
      <c r="A66" s="63">
        <v>1</v>
      </c>
      <c r="B66" s="46" t="s">
        <v>56</v>
      </c>
      <c r="C66" s="26">
        <f>+Cuadro2!C67/Cuadro2!C$148</f>
        <v>3.3144828975413258E-2</v>
      </c>
      <c r="D66" s="26">
        <f>+Cuadro2!D67/Cuadro2!D$148</f>
        <v>0</v>
      </c>
      <c r="E66" s="26">
        <f>+Cuadro2!E67/Cuadro2!E$148</f>
        <v>0</v>
      </c>
      <c r="F66" s="26">
        <f>+Cuadro2!F67/Cuadro2!F$148</f>
        <v>5.1546978277450391E-4</v>
      </c>
      <c r="G66" s="26">
        <f>+Cuadro2!G67/Cuadro2!G$148</f>
        <v>2.2161244812373788E-3</v>
      </c>
      <c r="H66" s="26">
        <f>+Cuadro2!H67/Cuadro2!H$148</f>
        <v>1.9221259350574889E-3</v>
      </c>
      <c r="I66" s="26">
        <f>+Cuadro2!I67/Cuadro2!I$148</f>
        <v>4.057167073451419E-3</v>
      </c>
      <c r="J66" s="26">
        <f>+Cuadro2!J67/Cuadro2!J$148</f>
        <v>2.1797187580808231E-3</v>
      </c>
      <c r="K66" s="26">
        <f>+Cuadro2!K67/Cuadro2!K$148</f>
        <v>3.6581768456005826E-3</v>
      </c>
      <c r="L66" s="26">
        <f>+Cuadro2!L67/Cuadro2!L$148</f>
        <v>3.3236847437021731E-3</v>
      </c>
      <c r="M66" s="26">
        <f>+Cuadro2!M67/Cuadro2!M$148</f>
        <v>2.213270620138613E-3</v>
      </c>
      <c r="N66" s="26">
        <f>+Cuadro2!N67/Cuadro2!N$148</f>
        <v>1.3645525362449009E-3</v>
      </c>
      <c r="O66" s="26">
        <f>+Cuadro2!O67/Cuadro2!O$148</f>
        <v>2.1542782382474022E-3</v>
      </c>
      <c r="P66" s="26">
        <f>+Cuadro2!P67/Cuadro2!P$148</f>
        <v>3.8733298306817391E-3</v>
      </c>
      <c r="Q66" s="26">
        <f>+Cuadro2!Q67/Cuadro2!Q$148</f>
        <v>2.7327022219187972E-3</v>
      </c>
      <c r="R66" s="26">
        <f>+Cuadro2!R67/Cuadro2!R$148</f>
        <v>3.0582988212806599E-3</v>
      </c>
      <c r="S66" s="26">
        <f>+Cuadro2!S67/Cuadro2!S$148</f>
        <v>4.4400666918180103E-3</v>
      </c>
      <c r="U66" s="27"/>
      <c r="V66" s="27"/>
    </row>
    <row r="67" spans="1:22" x14ac:dyDescent="0.2">
      <c r="A67" s="63">
        <f t="shared" si="0"/>
        <v>2</v>
      </c>
      <c r="B67" s="46" t="s">
        <v>57</v>
      </c>
      <c r="C67" s="26">
        <f>+Cuadro2!C68/Cuadro2!C$148</f>
        <v>1.3934184901715279E-2</v>
      </c>
      <c r="D67" s="26">
        <f>+Cuadro2!D68/Cuadro2!D$148</f>
        <v>9.5608250821135342E-5</v>
      </c>
      <c r="E67" s="26">
        <f>+Cuadro2!E68/Cuadro2!E$148</f>
        <v>0</v>
      </c>
      <c r="F67" s="26">
        <f>+Cuadro2!F68/Cuadro2!F$148</f>
        <v>9.7983665651231211E-5</v>
      </c>
      <c r="G67" s="26">
        <f>+Cuadro2!G68/Cuadro2!G$148</f>
        <v>3.4642275203660382E-4</v>
      </c>
      <c r="H67" s="26">
        <f>+Cuadro2!H68/Cuadro2!H$148</f>
        <v>2.1440338611326969E-3</v>
      </c>
      <c r="I67" s="26">
        <f>+Cuadro2!I68/Cuadro2!I$148</f>
        <v>1.0170509226480656E-3</v>
      </c>
      <c r="J67" s="26">
        <f>+Cuadro2!J68/Cuadro2!J$148</f>
        <v>2.1384724064027107E-3</v>
      </c>
      <c r="K67" s="26">
        <f>+Cuadro2!K68/Cuadro2!K$148</f>
        <v>1.0037730418649812E-3</v>
      </c>
      <c r="L67" s="26">
        <f>+Cuadro2!L68/Cuadro2!L$148</f>
        <v>1.5447297275840489E-3</v>
      </c>
      <c r="M67" s="26">
        <f>+Cuadro2!M68/Cuadro2!M$148</f>
        <v>9.2317434621256125E-4</v>
      </c>
      <c r="N67" s="26">
        <f>+Cuadro2!N68/Cuadro2!N$148</f>
        <v>6.3706698598883478E-4</v>
      </c>
      <c r="O67" s="26">
        <f>+Cuadro2!O68/Cuadro2!O$148</f>
        <v>9.0211507936142118E-4</v>
      </c>
      <c r="P67" s="26">
        <f>+Cuadro2!P68/Cuadro2!P$148</f>
        <v>1.4474633566239716E-3</v>
      </c>
      <c r="Q67" s="26">
        <f>+Cuadro2!Q68/Cuadro2!Q$148</f>
        <v>8.1355748415822221E-4</v>
      </c>
      <c r="R67" s="26">
        <f>+Cuadro2!R68/Cuadro2!R$148</f>
        <v>1.1079253831722763E-3</v>
      </c>
      <c r="S67" s="26">
        <f>+Cuadro2!S68/Cuadro2!S$148</f>
        <v>1.7408791955055263E-3</v>
      </c>
      <c r="U67" s="27"/>
      <c r="V67" s="27"/>
    </row>
    <row r="68" spans="1:22" x14ac:dyDescent="0.2">
      <c r="A68" s="63">
        <f t="shared" si="0"/>
        <v>3</v>
      </c>
      <c r="B68" s="46" t="s">
        <v>58</v>
      </c>
      <c r="C68" s="26">
        <f>+Cuadro2!C69/Cuadro2!C$148</f>
        <v>3.6556388942494134E-3</v>
      </c>
      <c r="D68" s="26">
        <f>+Cuadro2!D69/Cuadro2!D$148</f>
        <v>0</v>
      </c>
      <c r="E68" s="26">
        <f>+Cuadro2!E69/Cuadro2!E$148</f>
        <v>0</v>
      </c>
      <c r="F68" s="26">
        <f>+Cuadro2!F69/Cuadro2!F$148</f>
        <v>1.0978240459958731E-4</v>
      </c>
      <c r="G68" s="26">
        <f>+Cuadro2!G69/Cuadro2!G$148</f>
        <v>3.1524067294583333E-4</v>
      </c>
      <c r="H68" s="26">
        <f>+Cuadro2!H69/Cuadro2!H$148</f>
        <v>6.4585956549919601E-4</v>
      </c>
      <c r="I68" s="26">
        <f>+Cuadro2!I69/Cuadro2!I$148</f>
        <v>7.8262017524729588E-4</v>
      </c>
      <c r="J68" s="26">
        <f>+Cuadro2!J69/Cuadro2!J$148</f>
        <v>2.5065230277708614E-4</v>
      </c>
      <c r="K68" s="26">
        <f>+Cuadro2!K69/Cuadro2!K$148</f>
        <v>7.1841944187172148E-4</v>
      </c>
      <c r="L68" s="26">
        <f>+Cuadro2!L69/Cuadro2!L$148</f>
        <v>1.2368020894942425E-3</v>
      </c>
      <c r="M68" s="26">
        <f>+Cuadro2!M69/Cuadro2!M$148</f>
        <v>7.0001832751567729E-4</v>
      </c>
      <c r="N68" s="26">
        <f>+Cuadro2!N69/Cuadro2!N$148</f>
        <v>4.3171232456159863E-4</v>
      </c>
      <c r="O68" s="26">
        <f>+Cuadro2!O69/Cuadro2!O$148</f>
        <v>8.4761204703058589E-4</v>
      </c>
      <c r="P68" s="26">
        <f>+Cuadro2!P69/Cuadro2!P$148</f>
        <v>1.4872284084806401E-3</v>
      </c>
      <c r="Q68" s="26">
        <f>+Cuadro2!Q69/Cuadro2!Q$148</f>
        <v>4.3817405787115638E-4</v>
      </c>
      <c r="R68" s="26">
        <f>+Cuadro2!R69/Cuadro2!R$148</f>
        <v>1.0371314289759645E-3</v>
      </c>
      <c r="S68" s="26">
        <f>+Cuadro2!S69/Cuadro2!S$148</f>
        <v>7.4987103722625229E-4</v>
      </c>
      <c r="U68" s="27"/>
      <c r="V68" s="27"/>
    </row>
    <row r="69" spans="1:22" x14ac:dyDescent="0.2">
      <c r="A69" s="63">
        <f t="shared" si="0"/>
        <v>4</v>
      </c>
      <c r="B69" s="46" t="s">
        <v>59</v>
      </c>
      <c r="C69" s="26">
        <f>+Cuadro2!C70/Cuadro2!C$148</f>
        <v>0</v>
      </c>
      <c r="D69" s="26">
        <f>+Cuadro2!D70/Cuadro2!D$148</f>
        <v>1.7209485147804364E-4</v>
      </c>
      <c r="E69" s="26">
        <f>+Cuadro2!E70/Cuadro2!E$148</f>
        <v>0</v>
      </c>
      <c r="F69" s="26">
        <f>+Cuadro2!F70/Cuadro2!F$148</f>
        <v>8.5039755018573616E-3</v>
      </c>
      <c r="G69" s="26">
        <f>+Cuadro2!G70/Cuadro2!G$148</f>
        <v>8.3411890442601291E-3</v>
      </c>
      <c r="H69" s="26">
        <f>+Cuadro2!H70/Cuadro2!H$148</f>
        <v>6.9311705172420664E-3</v>
      </c>
      <c r="I69" s="26">
        <f>+Cuadro2!I70/Cuadro2!I$148</f>
        <v>6.3850145551454006E-3</v>
      </c>
      <c r="J69" s="26">
        <f>+Cuadro2!J70/Cuadro2!J$148</f>
        <v>6.7509586927061074E-3</v>
      </c>
      <c r="K69" s="26">
        <f>+Cuadro2!K70/Cuadro2!K$148</f>
        <v>6.7615752134667926E-3</v>
      </c>
      <c r="L69" s="26">
        <f>+Cuadro2!L70/Cuadro2!L$148</f>
        <v>1.0585689671791082E-2</v>
      </c>
      <c r="M69" s="26">
        <f>+Cuadro2!M70/Cuadro2!M$148</f>
        <v>1.2162647192527562E-2</v>
      </c>
      <c r="N69" s="26">
        <f>+Cuadro2!N70/Cuadro2!N$148</f>
        <v>4.2558206805637325E-3</v>
      </c>
      <c r="O69" s="26">
        <f>+Cuadro2!O70/Cuadro2!O$148</f>
        <v>1.2646857154261693E-2</v>
      </c>
      <c r="P69" s="26">
        <f>+Cuadro2!P70/Cuadro2!P$148</f>
        <v>7.36673153682668E-3</v>
      </c>
      <c r="Q69" s="26">
        <f>+Cuadro2!Q70/Cuadro2!Q$148</f>
        <v>9.798087602809008E-3</v>
      </c>
      <c r="R69" s="26">
        <f>+Cuadro2!R70/Cuadro2!R$148</f>
        <v>1.2480974124809729E-2</v>
      </c>
      <c r="S69" s="26">
        <f>+Cuadro2!S70/Cuadro2!S$148</f>
        <v>7.9253235662674268E-3</v>
      </c>
      <c r="U69" s="27"/>
      <c r="V69" s="27"/>
    </row>
    <row r="70" spans="1:22" x14ac:dyDescent="0.2">
      <c r="A70" s="63">
        <f t="shared" si="0"/>
        <v>5</v>
      </c>
      <c r="B70" s="46" t="s">
        <v>60</v>
      </c>
      <c r="C70" s="26">
        <f>+Cuadro2!C71/Cuadro2!C$148</f>
        <v>2.6343869762718691E-6</v>
      </c>
      <c r="D70" s="26">
        <f>+Cuadro2!D71/Cuadro2!D$148</f>
        <v>9.5608250821135342E-5</v>
      </c>
      <c r="E70" s="26">
        <f>+Cuadro2!E71/Cuadro2!E$148</f>
        <v>0</v>
      </c>
      <c r="F70" s="26">
        <f>+Cuadro2!F71/Cuadro2!F$148</f>
        <v>2.6056251848871879E-3</v>
      </c>
      <c r="G70" s="26">
        <f>+Cuadro2!G71/Cuadro2!G$148</f>
        <v>5.4990336121072646E-3</v>
      </c>
      <c r="H70" s="26">
        <f>+Cuadro2!H71/Cuadro2!H$148</f>
        <v>9.6905570891125895E-3</v>
      </c>
      <c r="I70" s="26">
        <f>+Cuadro2!I71/Cuadro2!I$148</f>
        <v>1.2052405685836062E-2</v>
      </c>
      <c r="J70" s="26">
        <f>+Cuadro2!J71/Cuadro2!J$148</f>
        <v>8.4169527118739176E-3</v>
      </c>
      <c r="K70" s="26">
        <f>+Cuadro2!K71/Cuadro2!K$148</f>
        <v>5.8996413595768906E-3</v>
      </c>
      <c r="L70" s="26">
        <f>+Cuadro2!L71/Cuadro2!L$148</f>
        <v>1.2536552782928125E-2</v>
      </c>
      <c r="M70" s="26">
        <f>+Cuadro2!M71/Cuadro2!M$148</f>
        <v>1.1151485614918006E-2</v>
      </c>
      <c r="N70" s="26">
        <f>+Cuadro2!N71/Cuadro2!N$148</f>
        <v>4.1651217230506852E-3</v>
      </c>
      <c r="O70" s="26">
        <f>+Cuadro2!O71/Cuadro2!O$148</f>
        <v>1.0173512556026261E-2</v>
      </c>
      <c r="P70" s="26">
        <f>+Cuadro2!P71/Cuadro2!P$148</f>
        <v>3.4531912929886355E-3</v>
      </c>
      <c r="Q70" s="26">
        <f>+Cuadro2!Q71/Cuadro2!Q$148</f>
        <v>8.7845201139617798E-3</v>
      </c>
      <c r="R70" s="26">
        <f>+Cuadro2!R71/Cuadro2!R$148</f>
        <v>9.7377083997026576E-3</v>
      </c>
      <c r="S70" s="26">
        <f>+Cuadro2!S71/Cuadro2!S$148</f>
        <v>6.2454968577709035E-3</v>
      </c>
      <c r="U70" s="27"/>
      <c r="V70" s="27"/>
    </row>
    <row r="71" spans="1:22" x14ac:dyDescent="0.2">
      <c r="A71" s="63">
        <f t="shared" si="0"/>
        <v>6</v>
      </c>
      <c r="B71" s="46" t="s">
        <v>61</v>
      </c>
      <c r="C71" s="26">
        <f>+Cuadro2!C72/Cuadro2!C$148</f>
        <v>1.9529987905500174E-5</v>
      </c>
      <c r="D71" s="26">
        <f>+Cuadro2!D72/Cuadro2!D$148</f>
        <v>9.5608250821135342E-5</v>
      </c>
      <c r="E71" s="26">
        <f>+Cuadro2!E72/Cuadro2!E$148</f>
        <v>0</v>
      </c>
      <c r="F71" s="26">
        <f>+Cuadro2!F72/Cuadro2!F$148</f>
        <v>1.3322764242036129E-3</v>
      </c>
      <c r="G71" s="26">
        <f>+Cuadro2!G72/Cuadro2!G$148</f>
        <v>4.7519058276744366E-3</v>
      </c>
      <c r="H71" s="26">
        <f>+Cuadro2!H72/Cuadro2!H$148</f>
        <v>5.3589669636317531E-3</v>
      </c>
      <c r="I71" s="26">
        <f>+Cuadro2!I72/Cuadro2!I$148</f>
        <v>9.2326727991375243E-3</v>
      </c>
      <c r="J71" s="26">
        <f>+Cuadro2!J72/Cuadro2!J$148</f>
        <v>3.854327485128243E-3</v>
      </c>
      <c r="K71" s="26">
        <f>+Cuadro2!K72/Cuadro2!K$148</f>
        <v>9.0674050811841659E-3</v>
      </c>
      <c r="L71" s="26">
        <f>+Cuadro2!L72/Cuadro2!L$148</f>
        <v>4.6006313510265759E-3</v>
      </c>
      <c r="M71" s="26">
        <f>+Cuadro2!M72/Cuadro2!M$148</f>
        <v>1.2237197947919063E-2</v>
      </c>
      <c r="N71" s="26">
        <f>+Cuadro2!N72/Cuadro2!N$148</f>
        <v>4.6556749615959733E-3</v>
      </c>
      <c r="O71" s="26">
        <f>+Cuadro2!O72/Cuadro2!O$148</f>
        <v>1.5984439733152424E-2</v>
      </c>
      <c r="P71" s="26">
        <f>+Cuadro2!P72/Cuadro2!P$148</f>
        <v>8.2009067318282395E-3</v>
      </c>
      <c r="Q71" s="26">
        <f>+Cuadro2!Q72/Cuadro2!Q$148</f>
        <v>6.0111006753246696E-3</v>
      </c>
      <c r="R71" s="26">
        <f>+Cuadro2!R72/Cuadro2!R$148</f>
        <v>1.7822377968921436E-2</v>
      </c>
      <c r="S71" s="26">
        <f>+Cuadro2!S72/Cuadro2!S$148</f>
        <v>5.9361332733568637E-3</v>
      </c>
      <c r="U71" s="27"/>
      <c r="V71" s="27"/>
    </row>
    <row r="72" spans="1:22" x14ac:dyDescent="0.2">
      <c r="A72" s="63">
        <f t="shared" si="0"/>
        <v>7</v>
      </c>
      <c r="B72" s="46" t="s">
        <v>62</v>
      </c>
      <c r="C72" s="26">
        <f>+Cuadro2!C73/Cuadro2!C$148</f>
        <v>1.6611697972280765E-2</v>
      </c>
      <c r="D72" s="26">
        <f>+Cuadro2!D73/Cuadro2!D$148</f>
        <v>0</v>
      </c>
      <c r="E72" s="26">
        <f>+Cuadro2!E73/Cuadro2!E$148</f>
        <v>0</v>
      </c>
      <c r="F72" s="26">
        <f>+Cuadro2!F73/Cuadro2!F$148</f>
        <v>8.1923789077973305E-3</v>
      </c>
      <c r="G72" s="26">
        <f>+Cuadro2!G73/Cuadro2!G$148</f>
        <v>3.9300309617576294E-3</v>
      </c>
      <c r="H72" s="26">
        <f>+Cuadro2!H73/Cuadro2!H$148</f>
        <v>1.0125565414664714E-2</v>
      </c>
      <c r="I72" s="26">
        <f>+Cuadro2!I73/Cuadro2!I$148</f>
        <v>9.2826301026267856E-3</v>
      </c>
      <c r="J72" s="26">
        <f>+Cuadro2!J73/Cuadro2!J$148</f>
        <v>7.8423486766024605E-3</v>
      </c>
      <c r="K72" s="26">
        <f>+Cuadro2!K73/Cuadro2!K$148</f>
        <v>7.9213185508149909E-3</v>
      </c>
      <c r="L72" s="26">
        <f>+Cuadro2!L73/Cuadro2!L$148</f>
        <v>1.4327219687213327E-2</v>
      </c>
      <c r="M72" s="26">
        <f>+Cuadro2!M73/Cuadro2!M$148</f>
        <v>6.9319574987215492E-3</v>
      </c>
      <c r="N72" s="26">
        <f>+Cuadro2!N73/Cuadro2!N$148</f>
        <v>1.2164883188005047E-2</v>
      </c>
      <c r="O72" s="26">
        <f>+Cuadro2!O73/Cuadro2!O$148</f>
        <v>7.4556698513023661E-3</v>
      </c>
      <c r="P72" s="26">
        <f>+Cuadro2!P73/Cuadro2!P$148</f>
        <v>9.0834778116603409E-3</v>
      </c>
      <c r="Q72" s="26">
        <f>+Cuadro2!Q73/Cuadro2!Q$148</f>
        <v>4.7238784898366729E-3</v>
      </c>
      <c r="R72" s="26">
        <f>+Cuadro2!R73/Cuadro2!R$148</f>
        <v>6.6227744150649482E-3</v>
      </c>
      <c r="S72" s="26">
        <f>+Cuadro2!S73/Cuadro2!S$148</f>
        <v>8.8361679697160946E-3</v>
      </c>
      <c r="U72" s="27"/>
      <c r="V72" s="27"/>
    </row>
    <row r="73" spans="1:22" x14ac:dyDescent="0.2">
      <c r="A73" s="63">
        <f t="shared" si="0"/>
        <v>8</v>
      </c>
      <c r="B73" s="46" t="s">
        <v>63</v>
      </c>
      <c r="C73" s="26">
        <f>+Cuadro2!C74/Cuadro2!C$148</f>
        <v>1.7442933473157919E-5</v>
      </c>
      <c r="D73" s="26">
        <f>+Cuadro2!D74/Cuadro2!D$148</f>
        <v>4.7971424150143769E-3</v>
      </c>
      <c r="E73" s="26">
        <f>+Cuadro2!E74/Cuadro2!E$148</f>
        <v>0</v>
      </c>
      <c r="F73" s="26">
        <f>+Cuadro2!F74/Cuadro2!F$148</f>
        <v>6.4190171024393621E-4</v>
      </c>
      <c r="G73" s="26">
        <f>+Cuadro2!G74/Cuadro2!G$148</f>
        <v>2.661993346183843E-3</v>
      </c>
      <c r="H73" s="26">
        <f>+Cuadro2!H74/Cuadro2!H$148</f>
        <v>8.404250985980322E-3</v>
      </c>
      <c r="I73" s="26">
        <f>+Cuadro2!I74/Cuadro2!I$148</f>
        <v>3.0479361360959793E-3</v>
      </c>
      <c r="J73" s="26">
        <f>+Cuadro2!J74/Cuadro2!J$148</f>
        <v>1.6480302498638275E-2</v>
      </c>
      <c r="K73" s="26">
        <f>+Cuadro2!K74/Cuadro2!K$148</f>
        <v>5.5036927183778365E-3</v>
      </c>
      <c r="L73" s="26">
        <f>+Cuadro2!L74/Cuadro2!L$148</f>
        <v>4.0853238302673784E-3</v>
      </c>
      <c r="M73" s="26">
        <f>+Cuadro2!M74/Cuadro2!M$148</f>
        <v>1.7524149868289516E-2</v>
      </c>
      <c r="N73" s="26">
        <f>+Cuadro2!N74/Cuadro2!N$148</f>
        <v>3.3634700379444223E-3</v>
      </c>
      <c r="O73" s="26">
        <f>+Cuadro2!O74/Cuadro2!O$148</f>
        <v>4.1845042182175824E-3</v>
      </c>
      <c r="P73" s="26">
        <f>+Cuadro2!P74/Cuadro2!P$148</f>
        <v>7.11820834911738E-3</v>
      </c>
      <c r="Q73" s="26">
        <f>+Cuadro2!Q74/Cuadro2!Q$148</f>
        <v>5.5106733238349847E-3</v>
      </c>
      <c r="R73" s="26">
        <f>+Cuadro2!R74/Cuadro2!R$148</f>
        <v>2.6760114686205775E-3</v>
      </c>
      <c r="S73" s="26">
        <f>+Cuadro2!S74/Cuadro2!S$148</f>
        <v>5.0269003849149211E-3</v>
      </c>
      <c r="U73" s="27"/>
      <c r="V73" s="27"/>
    </row>
    <row r="74" spans="1:22" x14ac:dyDescent="0.2">
      <c r="A74" s="63">
        <f t="shared" si="0"/>
        <v>9</v>
      </c>
      <c r="B74" s="46" t="s">
        <v>64</v>
      </c>
      <c r="C74" s="26">
        <f>+Cuadro2!C75/Cuadro2!C$148</f>
        <v>1.4528765423838339E-3</v>
      </c>
      <c r="D74" s="26">
        <f>+Cuadro2!D75/Cuadro2!D$148</f>
        <v>8.4135260722599102E-4</v>
      </c>
      <c r="E74" s="26">
        <f>+Cuadro2!E75/Cuadro2!E$148</f>
        <v>2.152468097636465E-2</v>
      </c>
      <c r="F74" s="26">
        <f>+Cuadro2!F75/Cuadro2!F$148</f>
        <v>5.9376452461779396E-2</v>
      </c>
      <c r="G74" s="26">
        <f>+Cuadro2!G75/Cuadro2!G$148</f>
        <v>5.8333586973961599E-2</v>
      </c>
      <c r="H74" s="26">
        <f>+Cuadro2!H75/Cuadro2!H$148</f>
        <v>5.6071920618640803E-2</v>
      </c>
      <c r="I74" s="26">
        <f>+Cuadro2!I75/Cuadro2!I$148</f>
        <v>6.304732344098217E-2</v>
      </c>
      <c r="J74" s="26">
        <f>+Cuadro2!J75/Cuadro2!J$148</f>
        <v>4.9282215882068631E-2</v>
      </c>
      <c r="K74" s="26">
        <f>+Cuadro2!K75/Cuadro2!K$148</f>
        <v>7.0491687101916181E-2</v>
      </c>
      <c r="L74" s="26">
        <f>+Cuadro2!L75/Cuadro2!L$148</f>
        <v>4.4526911350062537E-2</v>
      </c>
      <c r="M74" s="26">
        <f>+Cuadro2!M75/Cuadro2!M$148</f>
        <v>7.3305695462865195E-2</v>
      </c>
      <c r="N74" s="26">
        <f>+Cuadro2!N75/Cuadro2!N$148</f>
        <v>3.8396537877815988E-2</v>
      </c>
      <c r="O74" s="26">
        <f>+Cuadro2!O75/Cuadro2!O$148</f>
        <v>6.8360363292360254E-2</v>
      </c>
      <c r="P74" s="26">
        <f>+Cuadro2!P75/Cuadro2!P$148</f>
        <v>5.979837889867224E-2</v>
      </c>
      <c r="Q74" s="26">
        <f>+Cuadro2!Q75/Cuadro2!Q$148</f>
        <v>4.2603341102829415E-2</v>
      </c>
      <c r="R74" s="26">
        <f>+Cuadro2!R75/Cuadro2!R$148</f>
        <v>7.4138968532087304E-2</v>
      </c>
      <c r="S74" s="26">
        <f>+Cuadro2!S75/Cuadro2!S$148</f>
        <v>5.6836023786660035E-2</v>
      </c>
      <c r="U74" s="27"/>
      <c r="V74" s="27"/>
    </row>
    <row r="75" spans="1:22" x14ac:dyDescent="0.2">
      <c r="A75" s="63">
        <f t="shared" si="0"/>
        <v>10</v>
      </c>
      <c r="B75" s="46" t="s">
        <v>65</v>
      </c>
      <c r="C75" s="26">
        <f>+Cuadro2!C76/Cuadro2!C$148</f>
        <v>1.7824570674426596E-3</v>
      </c>
      <c r="D75" s="26">
        <f>+Cuadro2!D76/Cuadro2!D$148</f>
        <v>4.7804125410567667E-4</v>
      </c>
      <c r="E75" s="26">
        <f>+Cuadro2!E76/Cuadro2!E$148</f>
        <v>3.4589155085327059E-3</v>
      </c>
      <c r="F75" s="26">
        <f>+Cuadro2!F76/Cuadro2!F$148</f>
        <v>3.2646989421799569E-2</v>
      </c>
      <c r="G75" s="26">
        <f>+Cuadro2!G76/Cuadro2!G$148</f>
        <v>2.7739013276472522E-2</v>
      </c>
      <c r="H75" s="26">
        <f>+Cuadro2!H76/Cuadro2!H$148</f>
        <v>1.6560424432117579E-2</v>
      </c>
      <c r="I75" s="26">
        <f>+Cuadro2!I76/Cuadro2!I$148</f>
        <v>2.0461593226855413E-2</v>
      </c>
      <c r="J75" s="26">
        <f>+Cuadro2!J76/Cuadro2!J$148</f>
        <v>1.8433340745678688E-2</v>
      </c>
      <c r="K75" s="26">
        <f>+Cuadro2!K76/Cuadro2!K$148</f>
        <v>2.9549631957067755E-2</v>
      </c>
      <c r="L75" s="26">
        <f>+Cuadro2!L76/Cuadro2!L$148</f>
        <v>4.0296156105087667E-2</v>
      </c>
      <c r="M75" s="26">
        <f>+Cuadro2!M76/Cuadro2!M$148</f>
        <v>3.0409014442869354E-2</v>
      </c>
      <c r="N75" s="26">
        <f>+Cuadro2!N76/Cuadro2!N$148</f>
        <v>1.4101949629360087E-2</v>
      </c>
      <c r="O75" s="26">
        <f>+Cuadro2!O76/Cuadro2!O$148</f>
        <v>2.4566000267534409E-2</v>
      </c>
      <c r="P75" s="26">
        <f>+Cuadro2!P76/Cuadro2!P$148</f>
        <v>2.6031415373510426E-2</v>
      </c>
      <c r="Q75" s="26">
        <f>+Cuadro2!Q76/Cuadro2!Q$148</f>
        <v>2.3746142467415968E-2</v>
      </c>
      <c r="R75" s="26">
        <f>+Cuadro2!R76/Cuadro2!R$148</f>
        <v>2.2533715620685974E-2</v>
      </c>
      <c r="S75" s="26">
        <f>+Cuadro2!S76/Cuadro2!S$148</f>
        <v>2.5891165192602726E-2</v>
      </c>
      <c r="U75" s="27"/>
      <c r="V75" s="27"/>
    </row>
    <row r="76" spans="1:22" x14ac:dyDescent="0.2">
      <c r="A76" s="63">
        <f t="shared" ref="A76:A141" si="1">+A75+1</f>
        <v>11</v>
      </c>
      <c r="B76" s="46" t="s">
        <v>66</v>
      </c>
      <c r="C76" s="26">
        <f>+Cuadro2!C77/Cuadro2!C$148</f>
        <v>8.2758940488497999E-3</v>
      </c>
      <c r="D76" s="26">
        <f>+Cuadro2!D77/Cuadro2!D$148</f>
        <v>4.7804125410567667E-4</v>
      </c>
      <c r="E76" s="26">
        <f>+Cuadro2!E77/Cuadro2!E$148</f>
        <v>2.0610559654818845E-3</v>
      </c>
      <c r="F76" s="26">
        <f>+Cuadro2!F77/Cuadro2!F$148</f>
        <v>2.2482143355182099E-2</v>
      </c>
      <c r="G76" s="26">
        <f>+Cuadro2!G77/Cuadro2!G$148</f>
        <v>5.6924688799814362E-2</v>
      </c>
      <c r="H76" s="26">
        <f>+Cuadro2!H77/Cuadro2!H$148</f>
        <v>3.3549161604818363E-2</v>
      </c>
      <c r="I76" s="26">
        <f>+Cuadro2!I77/Cuadro2!I$148</f>
        <v>5.1724044672067218E-2</v>
      </c>
      <c r="J76" s="26">
        <f>+Cuadro2!J77/Cuadro2!J$148</f>
        <v>2.6863376501248201E-2</v>
      </c>
      <c r="K76" s="26">
        <f>+Cuadro2!K77/Cuadro2!K$148</f>
        <v>5.7854600813670679E-2</v>
      </c>
      <c r="L76" s="26">
        <f>+Cuadro2!L77/Cuadro2!L$148</f>
        <v>6.7788941140958597E-2</v>
      </c>
      <c r="M76" s="26">
        <f>+Cuadro2!M77/Cuadro2!M$148</f>
        <v>5.0657823448248457E-2</v>
      </c>
      <c r="N76" s="26">
        <f>+Cuadro2!N77/Cuadro2!N$148</f>
        <v>0.37211274294911806</v>
      </c>
      <c r="O76" s="26">
        <f>+Cuadro2!O77/Cuadro2!O$148</f>
        <v>7.5818732529654667E-2</v>
      </c>
      <c r="P76" s="26">
        <f>+Cuadro2!P77/Cuadro2!P$148</f>
        <v>9.3760413964974088E-2</v>
      </c>
      <c r="Q76" s="26">
        <f>+Cuadro2!Q77/Cuadro2!Q$148</f>
        <v>0.21102626498880467</v>
      </c>
      <c r="R76" s="26">
        <f>+Cuadro2!R77/Cuadro2!R$148</f>
        <v>4.2023291210930555E-2</v>
      </c>
      <c r="S76" s="26">
        <f>+Cuadro2!S77/Cuadro2!S$148</f>
        <v>5.7623850946814922E-2</v>
      </c>
      <c r="U76" s="27"/>
      <c r="V76" s="27"/>
    </row>
    <row r="77" spans="1:22" x14ac:dyDescent="0.2">
      <c r="A77" s="63">
        <f t="shared" si="1"/>
        <v>12</v>
      </c>
      <c r="B77" s="46" t="s">
        <v>67</v>
      </c>
      <c r="C77" s="26">
        <f>+Cuadro2!C78/Cuadro2!C$148</f>
        <v>5.8009697895595545E-3</v>
      </c>
      <c r="D77" s="26">
        <f>+Cuadro2!D78/Cuadro2!D$148</f>
        <v>1.9121650164227071E-5</v>
      </c>
      <c r="E77" s="26">
        <f>+Cuadro2!E78/Cuadro2!E$148</f>
        <v>0</v>
      </c>
      <c r="F77" s="26">
        <f>+Cuadro2!F78/Cuadro2!F$148</f>
        <v>8.8178738007427599E-5</v>
      </c>
      <c r="G77" s="26">
        <f>+Cuadro2!G78/Cuadro2!G$148</f>
        <v>3.7126346080765737E-4</v>
      </c>
      <c r="H77" s="26">
        <f>+Cuadro2!H78/Cuadro2!H$148</f>
        <v>7.1844102744261036E-4</v>
      </c>
      <c r="I77" s="26">
        <f>+Cuadro2!I78/Cuadro2!I$148</f>
        <v>8.8646844106525123E-4</v>
      </c>
      <c r="J77" s="26">
        <f>+Cuadro2!J78/Cuadro2!J$148</f>
        <v>8.379585494703803E-4</v>
      </c>
      <c r="K77" s="26">
        <f>+Cuadro2!K78/Cuadro2!K$148</f>
        <v>8.6911914510837346E-4</v>
      </c>
      <c r="L77" s="26">
        <f>+Cuadro2!L78/Cuadro2!L$148</f>
        <v>1.0843219561374471E-3</v>
      </c>
      <c r="M77" s="26">
        <f>+Cuadro2!M78/Cuadro2!M$148</f>
        <v>7.6052120686180037E-4</v>
      </c>
      <c r="N77" s="26">
        <f>+Cuadro2!N78/Cuadro2!N$148</f>
        <v>5.2406035486837722E-4</v>
      </c>
      <c r="O77" s="26">
        <f>+Cuadro2!O78/Cuadro2!O$148</f>
        <v>7.5399378703412949E-4</v>
      </c>
      <c r="P77" s="26">
        <f>+Cuadro2!P78/Cuadro2!P$148</f>
        <v>1.4044207034666356E-3</v>
      </c>
      <c r="Q77" s="26">
        <f>+Cuadro2!Q78/Cuadro2!Q$148</f>
        <v>9.2587627491615674E-4</v>
      </c>
      <c r="R77" s="26">
        <f>+Cuadro2!R78/Cuadro2!R$148</f>
        <v>1.1893384304980344E-3</v>
      </c>
      <c r="S77" s="26">
        <f>+Cuadro2!S78/Cuadro2!S$148</f>
        <v>9.7079953330205231E-4</v>
      </c>
      <c r="U77" s="27"/>
      <c r="V77" s="27"/>
    </row>
    <row r="78" spans="1:22" x14ac:dyDescent="0.2">
      <c r="A78" s="63">
        <f t="shared" si="1"/>
        <v>13</v>
      </c>
      <c r="B78" s="46" t="s">
        <v>68</v>
      </c>
      <c r="C78" s="26">
        <f>+Cuadro2!C79/Cuadro2!C$148</f>
        <v>4.2129856833959135E-3</v>
      </c>
      <c r="D78" s="26">
        <f>+Cuadro2!D79/Cuadro2!D$148</f>
        <v>0</v>
      </c>
      <c r="E78" s="26">
        <f>+Cuadro2!E79/Cuadro2!E$148</f>
        <v>0</v>
      </c>
      <c r="F78" s="26">
        <f>+Cuadro2!F79/Cuadro2!F$148</f>
        <v>5.3807611708768196E-4</v>
      </c>
      <c r="G78" s="26">
        <f>+Cuadro2!G79/Cuadro2!G$148</f>
        <v>1.0023935144706955E-3</v>
      </c>
      <c r="H78" s="26">
        <f>+Cuadro2!H79/Cuadro2!H$148</f>
        <v>1.9692337279541491E-3</v>
      </c>
      <c r="I78" s="26">
        <f>+Cuadro2!I79/Cuadro2!I$148</f>
        <v>1.4630140578066309E-3</v>
      </c>
      <c r="J78" s="26">
        <f>+Cuadro2!J79/Cuadro2!J$148</f>
        <v>7.1849366539708211E-4</v>
      </c>
      <c r="K78" s="26">
        <f>+Cuadro2!K79/Cuadro2!K$148</f>
        <v>1.8019744328079206E-3</v>
      </c>
      <c r="L78" s="26">
        <f>+Cuadro2!L79/Cuadro2!L$148</f>
        <v>2.1075545867955824E-3</v>
      </c>
      <c r="M78" s="26">
        <f>+Cuadro2!M79/Cuadro2!M$148</f>
        <v>1.8023856429829437E-3</v>
      </c>
      <c r="N78" s="26">
        <f>+Cuadro2!N79/Cuadro2!N$148</f>
        <v>1.0307487935872685E-3</v>
      </c>
      <c r="O78" s="26">
        <f>+Cuadro2!O79/Cuadro2!O$148</f>
        <v>1.5981550916567471E-3</v>
      </c>
      <c r="P78" s="26">
        <f>+Cuadro2!P79/Cuadro2!P$148</f>
        <v>1.3806883012960959E-3</v>
      </c>
      <c r="Q78" s="26">
        <f>+Cuadro2!Q79/Cuadro2!Q$148</f>
        <v>1.2817755820774596E-3</v>
      </c>
      <c r="R78" s="26">
        <f>+Cuadro2!R79/Cuadro2!R$148</f>
        <v>1.8158649251353918E-3</v>
      </c>
      <c r="S78" s="26">
        <f>+Cuadro2!S79/Cuadro2!S$148</f>
        <v>1.4468699391528015E-3</v>
      </c>
      <c r="U78" s="27"/>
      <c r="V78" s="27"/>
    </row>
    <row r="79" spans="1:22" x14ac:dyDescent="0.2">
      <c r="A79" s="63">
        <f t="shared" si="1"/>
        <v>14</v>
      </c>
      <c r="B79" s="46" t="s">
        <v>69</v>
      </c>
      <c r="C79" s="26">
        <f>+Cuadro2!C80/Cuadro2!C$148</f>
        <v>1.3202545331363171E-2</v>
      </c>
      <c r="D79" s="26">
        <f>+Cuadro2!D80/Cuadro2!D$148</f>
        <v>1.9121650164227071E-5</v>
      </c>
      <c r="E79" s="26">
        <f>+Cuadro2!E80/Cuadro2!E$148</f>
        <v>0</v>
      </c>
      <c r="F79" s="26">
        <f>+Cuadro2!F80/Cuadro2!F$148</f>
        <v>1.6098300016487973E-4</v>
      </c>
      <c r="G79" s="26">
        <f>+Cuadro2!G80/Cuadro2!G$148</f>
        <v>4.6611357980234908E-4</v>
      </c>
      <c r="H79" s="26">
        <f>+Cuadro2!H80/Cuadro2!H$148</f>
        <v>2.4525512366279302E-3</v>
      </c>
      <c r="I79" s="26">
        <f>+Cuadro2!I80/Cuadro2!I$148</f>
        <v>1.3793107217182651E-3</v>
      </c>
      <c r="J79" s="26">
        <f>+Cuadro2!J80/Cuadro2!J$148</f>
        <v>1.8089632161540407E-3</v>
      </c>
      <c r="K79" s="26">
        <f>+Cuadro2!K80/Cuadro2!K$148</f>
        <v>1.7123233996081653E-3</v>
      </c>
      <c r="L79" s="26">
        <f>+Cuadro2!L80/Cuadro2!L$148</f>
        <v>1.951310682125437E-3</v>
      </c>
      <c r="M79" s="26">
        <f>+Cuadro2!M80/Cuadro2!M$148</f>
        <v>1.232955054496083E-3</v>
      </c>
      <c r="N79" s="26">
        <f>+Cuadro2!N80/Cuadro2!N$148</f>
        <v>4.6790743848212636E-4</v>
      </c>
      <c r="O79" s="26">
        <f>+Cuadro2!O80/Cuadro2!O$148</f>
        <v>1.1227006136942726E-3</v>
      </c>
      <c r="P79" s="26">
        <f>+Cuadro2!P80/Cuadro2!P$148</f>
        <v>1.6720330466029327E-3</v>
      </c>
      <c r="Q79" s="26">
        <f>+Cuadro2!Q80/Cuadro2!Q$148</f>
        <v>9.7195110198351482E-4</v>
      </c>
      <c r="R79" s="26">
        <f>+Cuadro2!R80/Cuadro2!R$148</f>
        <v>1.9362146472691215E-3</v>
      </c>
      <c r="S79" s="26">
        <f>+Cuadro2!S80/Cuadro2!S$148</f>
        <v>1.900828232275435E-3</v>
      </c>
      <c r="U79" s="27"/>
      <c r="V79" s="27"/>
    </row>
    <row r="80" spans="1:22" x14ac:dyDescent="0.2">
      <c r="A80" s="63">
        <f t="shared" si="1"/>
        <v>15</v>
      </c>
      <c r="B80" s="46" t="s">
        <v>70</v>
      </c>
      <c r="C80" s="26">
        <f>+Cuadro2!C81/Cuadro2!C$148</f>
        <v>2.1354892000072331E-2</v>
      </c>
      <c r="D80" s="26">
        <f>+Cuadro2!D81/Cuadro2!D$148</f>
        <v>0</v>
      </c>
      <c r="E80" s="26">
        <f>+Cuadro2!E81/Cuadro2!E$148</f>
        <v>0</v>
      </c>
      <c r="F80" s="26">
        <f>+Cuadro2!F81/Cuadro2!F$148</f>
        <v>1.4835395090106414E-3</v>
      </c>
      <c r="G80" s="26">
        <f>+Cuadro2!G81/Cuadro2!G$148</f>
        <v>1.9844713874332285E-3</v>
      </c>
      <c r="H80" s="26">
        <f>+Cuadro2!H81/Cuadro2!H$148</f>
        <v>1.7674068474510195E-3</v>
      </c>
      <c r="I80" s="26">
        <f>+Cuadro2!I81/Cuadro2!I$148</f>
        <v>3.9273242689412957E-3</v>
      </c>
      <c r="J80" s="26">
        <f>+Cuadro2!J81/Cuadro2!J$148</f>
        <v>2.3713406653524073E-3</v>
      </c>
      <c r="K80" s="26">
        <f>+Cuadro2!K81/Cuadro2!K$148</f>
        <v>4.4604206282905321E-3</v>
      </c>
      <c r="L80" s="26">
        <f>+Cuadro2!L81/Cuadro2!L$148</f>
        <v>4.7604883911972684E-3</v>
      </c>
      <c r="M80" s="26">
        <f>+Cuadro2!M81/Cuadro2!M$148</f>
        <v>3.0916301586386757E-3</v>
      </c>
      <c r="N80" s="26">
        <f>+Cuadro2!N81/Cuadro2!N$148</f>
        <v>1.2789984405002001E-3</v>
      </c>
      <c r="O80" s="26">
        <f>+Cuadro2!O81/Cuadro2!O$148</f>
        <v>3.5155840849611748E-3</v>
      </c>
      <c r="P80" s="26">
        <f>+Cuadro2!P81/Cuadro2!P$148</f>
        <v>6.2971013579999104E-3</v>
      </c>
      <c r="Q80" s="26">
        <f>+Cuadro2!Q81/Cuadro2!Q$148</f>
        <v>2.7134961291861897E-3</v>
      </c>
      <c r="R80" s="26">
        <f>+Cuadro2!R81/Cuadro2!R$148</f>
        <v>4.6334643021485929E-3</v>
      </c>
      <c r="S80" s="26">
        <f>+Cuadro2!S81/Cuadro2!S$148</f>
        <v>4.1935988559896288E-3</v>
      </c>
      <c r="U80" s="27"/>
      <c r="V80" s="27"/>
    </row>
    <row r="81" spans="1:22" x14ac:dyDescent="0.2">
      <c r="A81" s="63">
        <f t="shared" si="1"/>
        <v>16</v>
      </c>
      <c r="B81" s="46" t="s">
        <v>71</v>
      </c>
      <c r="C81" s="26">
        <f>+Cuadro2!C82/Cuadro2!C$148</f>
        <v>1.3607310307206275E-2</v>
      </c>
      <c r="D81" s="26">
        <f>+Cuadro2!D82/Cuadro2!D$148</f>
        <v>0</v>
      </c>
      <c r="E81" s="26">
        <f>+Cuadro2!E82/Cuadro2!E$148</f>
        <v>1.1160242454373403E-3</v>
      </c>
      <c r="F81" s="26">
        <f>+Cuadro2!F82/Cuadro2!F$148</f>
        <v>3.2103776164520105E-4</v>
      </c>
      <c r="G81" s="26">
        <f>+Cuadro2!G82/Cuadro2!G$148</f>
        <v>9.161858778467827E-4</v>
      </c>
      <c r="H81" s="26">
        <f>+Cuadro2!H82/Cuadro2!H$148</f>
        <v>1.2519405050741847E-3</v>
      </c>
      <c r="I81" s="26">
        <f>+Cuadro2!I82/Cuadro2!I$148</f>
        <v>1.8960885899842648E-3</v>
      </c>
      <c r="J81" s="26">
        <f>+Cuadro2!J82/Cuadro2!J$148</f>
        <v>7.6039389369339115E-4</v>
      </c>
      <c r="K81" s="26">
        <f>+Cuadro2!K82/Cuadro2!K$148</f>
        <v>1.6617175926835E-3</v>
      </c>
      <c r="L81" s="26">
        <f>+Cuadro2!L82/Cuadro2!L$148</f>
        <v>1.6964529426845298E-3</v>
      </c>
      <c r="M81" s="26">
        <f>+Cuadro2!M82/Cuadro2!M$148</f>
        <v>1.2630711865834268E-3</v>
      </c>
      <c r="N81" s="26">
        <f>+Cuadro2!N82/Cuadro2!N$148</f>
        <v>1.0639891364866471E-3</v>
      </c>
      <c r="O81" s="26">
        <f>+Cuadro2!O82/Cuadro2!O$148</f>
        <v>1.5276814141462114E-3</v>
      </c>
      <c r="P81" s="26">
        <f>+Cuadro2!P82/Cuadro2!P$148</f>
        <v>2.0809085278511103E-3</v>
      </c>
      <c r="Q81" s="26">
        <f>+Cuadro2!Q82/Cuadro2!Q$148</f>
        <v>7.4536450295401317E-4</v>
      </c>
      <c r="R81" s="26">
        <f>+Cuadro2!R82/Cuadro2!R$148</f>
        <v>1.6353403419347972E-3</v>
      </c>
      <c r="S81" s="26">
        <f>+Cuadro2!S82/Cuadro2!S$148</f>
        <v>2.0179035692971985E-3</v>
      </c>
      <c r="U81" s="27"/>
      <c r="V81" s="27"/>
    </row>
    <row r="82" spans="1:22" x14ac:dyDescent="0.2">
      <c r="A82" s="63">
        <f t="shared" si="1"/>
        <v>17</v>
      </c>
      <c r="B82" s="46" t="s">
        <v>72</v>
      </c>
      <c r="C82" s="26">
        <f>+Cuadro2!C83/Cuadro2!C$148</f>
        <v>6.2267770869846827E-3</v>
      </c>
      <c r="D82" s="26">
        <f>+Cuadro2!D83/Cuadro2!D$148</f>
        <v>5.7364950492681207E-5</v>
      </c>
      <c r="E82" s="26">
        <f>+Cuadro2!E83/Cuadro2!E$148</f>
        <v>0</v>
      </c>
      <c r="F82" s="26">
        <f>+Cuadro2!F83/Cuadro2!F$148</f>
        <v>1.0123980884695297E-3</v>
      </c>
      <c r="G82" s="26">
        <f>+Cuadro2!G83/Cuadro2!G$148</f>
        <v>1.6733906119800674E-3</v>
      </c>
      <c r="H82" s="26">
        <f>+Cuadro2!H83/Cuadro2!H$148</f>
        <v>2.0436019968053292E-3</v>
      </c>
      <c r="I82" s="26">
        <f>+Cuadro2!I83/Cuadro2!I$148</f>
        <v>2.3713958526739307E-3</v>
      </c>
      <c r="J82" s="26">
        <f>+Cuadro2!J83/Cuadro2!J$148</f>
        <v>2.0301826833209048E-3</v>
      </c>
      <c r="K82" s="26">
        <f>+Cuadro2!K83/Cuadro2!K$148</f>
        <v>3.0710159774488873E-3</v>
      </c>
      <c r="L82" s="26">
        <f>+Cuadro2!L83/Cuadro2!L$148</f>
        <v>3.4922413455864701E-3</v>
      </c>
      <c r="M82" s="26">
        <f>+Cuadro2!M83/Cuadro2!M$148</f>
        <v>2.3667399364779647E-3</v>
      </c>
      <c r="N82" s="26">
        <f>+Cuadro2!N83/Cuadro2!N$148</f>
        <v>8.9909670441472354E-4</v>
      </c>
      <c r="O82" s="26">
        <f>+Cuadro2!O83/Cuadro2!O$148</f>
        <v>2.2411799334423957E-3</v>
      </c>
      <c r="P82" s="26">
        <f>+Cuadro2!P83/Cuadro2!P$148</f>
        <v>2.0544947404581306E-3</v>
      </c>
      <c r="Q82" s="26">
        <f>+Cuadro2!Q83/Cuadro2!Q$148</f>
        <v>1.8806065620453369E-3</v>
      </c>
      <c r="R82" s="26">
        <f>+Cuadro2!R83/Cuadro2!R$148</f>
        <v>2.8034405861739387E-3</v>
      </c>
      <c r="S82" s="26">
        <f>+Cuadro2!S83/Cuadro2!S$148</f>
        <v>2.2074159875053278E-3</v>
      </c>
      <c r="U82" s="27"/>
      <c r="V82" s="27"/>
    </row>
    <row r="83" spans="1:22" x14ac:dyDescent="0.2">
      <c r="A83" s="63">
        <f t="shared" si="1"/>
        <v>18</v>
      </c>
      <c r="B83" s="46" t="s">
        <v>73</v>
      </c>
      <c r="C83" s="26">
        <f>+Cuadro2!C84/Cuadro2!C$148</f>
        <v>1.9258129544217138E-5</v>
      </c>
      <c r="D83" s="26">
        <f>+Cuadro2!D84/Cuadro2!D$148</f>
        <v>6.310144554194933E-4</v>
      </c>
      <c r="E83" s="26">
        <f>+Cuadro2!E84/Cuadro2!E$148</f>
        <v>0</v>
      </c>
      <c r="F83" s="26">
        <f>+Cuadro2!F84/Cuadro2!F$148</f>
        <v>1.6440301668036218E-2</v>
      </c>
      <c r="G83" s="26">
        <f>+Cuadro2!G84/Cuadro2!G$148</f>
        <v>3.353588246390183E-2</v>
      </c>
      <c r="H83" s="26">
        <f>+Cuadro2!H84/Cuadro2!H$148</f>
        <v>2.35277540427705E-2</v>
      </c>
      <c r="I83" s="26">
        <f>+Cuadro2!I84/Cuadro2!I$148</f>
        <v>6.4280342833286805E-2</v>
      </c>
      <c r="J83" s="26">
        <f>+Cuadro2!J84/Cuadro2!J$148</f>
        <v>2.4243258342524457E-2</v>
      </c>
      <c r="K83" s="26">
        <f>+Cuadro2!K84/Cuadro2!K$148</f>
        <v>4.6906472343481026E-2</v>
      </c>
      <c r="L83" s="26">
        <f>+Cuadro2!L84/Cuadro2!L$148</f>
        <v>3.5277385704253969E-2</v>
      </c>
      <c r="M83" s="26">
        <f>+Cuadro2!M84/Cuadro2!M$148</f>
        <v>3.815068960855153E-2</v>
      </c>
      <c r="N83" s="26">
        <f>+Cuadro2!N84/Cuadro2!N$148</f>
        <v>2.6537833232279148E-2</v>
      </c>
      <c r="O83" s="26">
        <f>+Cuadro2!O84/Cuadro2!O$148</f>
        <v>4.7706679299256899E-2</v>
      </c>
      <c r="P83" s="26">
        <f>+Cuadro2!P84/Cuadro2!P$148</f>
        <v>3.6383412337151873E-2</v>
      </c>
      <c r="Q83" s="26">
        <f>+Cuadro2!Q84/Cuadro2!Q$148</f>
        <v>2.9486287525746214E-2</v>
      </c>
      <c r="R83" s="26">
        <f>+Cuadro2!R84/Cuadro2!R$148</f>
        <v>3.6618172808042158E-2</v>
      </c>
      <c r="S83" s="26">
        <f>+Cuadro2!S84/Cuadro2!S$148</f>
        <v>3.0495810810461623E-2</v>
      </c>
      <c r="U83" s="27"/>
      <c r="V83" s="27"/>
    </row>
    <row r="84" spans="1:22" x14ac:dyDescent="0.2">
      <c r="A84" s="63">
        <f t="shared" si="1"/>
        <v>19</v>
      </c>
      <c r="B84" s="46" t="s">
        <v>74</v>
      </c>
      <c r="C84" s="26">
        <f>+Cuadro2!C85/Cuadro2!C$148</f>
        <v>2.1407569888662152E-3</v>
      </c>
      <c r="D84" s="26">
        <f>+Cuadro2!D85/Cuadro2!D$148</f>
        <v>1.9121650164227071E-5</v>
      </c>
      <c r="E84" s="26">
        <f>+Cuadro2!E85/Cuadro2!E$148</f>
        <v>0</v>
      </c>
      <c r="F84" s="26">
        <f>+Cuadro2!F85/Cuadro2!F$148</f>
        <v>5.1545271824742396E-3</v>
      </c>
      <c r="G84" s="26">
        <f>+Cuadro2!G85/Cuadro2!G$148</f>
        <v>9.6879401673345394E-3</v>
      </c>
      <c r="H84" s="26">
        <f>+Cuadro2!H85/Cuadro2!H$148</f>
        <v>7.8599684715448363E-3</v>
      </c>
      <c r="I84" s="26">
        <f>+Cuadro2!I85/Cuadro2!I$148</f>
        <v>6.4563127167536561E-3</v>
      </c>
      <c r="J84" s="26">
        <f>+Cuadro2!J85/Cuadro2!J$148</f>
        <v>7.0206917696235081E-3</v>
      </c>
      <c r="K84" s="26">
        <f>+Cuadro2!K85/Cuadro2!K$148</f>
        <v>6.0658783029975743E-3</v>
      </c>
      <c r="L84" s="26">
        <f>+Cuadro2!L85/Cuadro2!L$148</f>
        <v>1.0242001773057932E-2</v>
      </c>
      <c r="M84" s="26">
        <f>+Cuadro2!M85/Cuadro2!M$148</f>
        <v>6.4220485368927001E-3</v>
      </c>
      <c r="N84" s="26">
        <f>+Cuadro2!N85/Cuadro2!N$148</f>
        <v>2.4651193974142894E-3</v>
      </c>
      <c r="O84" s="26">
        <f>+Cuadro2!O85/Cuadro2!O$148</f>
        <v>8.7641944236743988E-3</v>
      </c>
      <c r="P84" s="26">
        <f>+Cuadro2!P85/Cuadro2!P$148</f>
        <v>1.5099737627922554E-2</v>
      </c>
      <c r="Q84" s="26">
        <f>+Cuadro2!Q85/Cuadro2!Q$148</f>
        <v>4.5542222171801395E-3</v>
      </c>
      <c r="R84" s="26">
        <f>+Cuadro2!R85/Cuadro2!R$148</f>
        <v>6.7679020211673865E-3</v>
      </c>
      <c r="S84" s="26">
        <f>+Cuadro2!S85/Cuadro2!S$148</f>
        <v>5.9858317708050713E-3</v>
      </c>
      <c r="U84" s="27"/>
      <c r="V84" s="27"/>
    </row>
    <row r="85" spans="1:22" x14ac:dyDescent="0.2">
      <c r="A85" s="63">
        <f t="shared" si="1"/>
        <v>20</v>
      </c>
      <c r="B85" s="46" t="s">
        <v>75</v>
      </c>
      <c r="C85" s="26">
        <f>+Cuadro2!C86/Cuadro2!C$148</f>
        <v>3.5240494216145879E-3</v>
      </c>
      <c r="D85" s="26">
        <f>+Cuadro2!D86/Cuadro2!D$148</f>
        <v>0</v>
      </c>
      <c r="E85" s="26">
        <f>+Cuadro2!E86/Cuadro2!E$148</f>
        <v>0</v>
      </c>
      <c r="F85" s="26">
        <f>+Cuadro2!F86/Cuadro2!F$148</f>
        <v>1.6666549017131091E-4</v>
      </c>
      <c r="G85" s="26">
        <f>+Cuadro2!G86/Cuadro2!G$148</f>
        <v>9.4352888495991471E-4</v>
      </c>
      <c r="H85" s="26">
        <f>+Cuadro2!H86/Cuadro2!H$148</f>
        <v>1.4694414024500381E-3</v>
      </c>
      <c r="I85" s="26">
        <f>+Cuadro2!I86/Cuadro2!I$148</f>
        <v>1.0597006905983578E-3</v>
      </c>
      <c r="J85" s="26">
        <f>+Cuadro2!J86/Cuadro2!J$148</f>
        <v>1.7128391792769801E-4</v>
      </c>
      <c r="K85" s="26">
        <f>+Cuadro2!K86/Cuadro2!K$148</f>
        <v>6.2563211734897655E-4</v>
      </c>
      <c r="L85" s="26">
        <f>+Cuadro2!L86/Cuadro2!L$148</f>
        <v>1.2990187839576652E-3</v>
      </c>
      <c r="M85" s="26">
        <f>+Cuadro2!M86/Cuadro2!M$148</f>
        <v>1.1232599516339396E-3</v>
      </c>
      <c r="N85" s="26">
        <f>+Cuadro2!N86/Cuadro2!N$148</f>
        <v>2.4679826699979591E-3</v>
      </c>
      <c r="O85" s="26">
        <f>+Cuadro2!O86/Cuadro2!O$148</f>
        <v>1.4109574324426106E-3</v>
      </c>
      <c r="P85" s="26">
        <f>+Cuadro2!P86/Cuadro2!P$148</f>
        <v>2.1485644575225324E-3</v>
      </c>
      <c r="Q85" s="26">
        <f>+Cuadro2!Q86/Cuadro2!Q$148</f>
        <v>8.882899518601622E-4</v>
      </c>
      <c r="R85" s="26">
        <f>+Cuadro2!R86/Cuadro2!R$148</f>
        <v>1.2707514778237926E-3</v>
      </c>
      <c r="S85" s="26">
        <f>+Cuadro2!S86/Cuadro2!S$148</f>
        <v>1.0121965184983347E-3</v>
      </c>
      <c r="U85" s="27"/>
      <c r="V85" s="27"/>
    </row>
    <row r="86" spans="1:22" x14ac:dyDescent="0.2">
      <c r="A86" s="63">
        <f t="shared" si="1"/>
        <v>21</v>
      </c>
      <c r="B86" s="46" t="s">
        <v>76</v>
      </c>
      <c r="C86" s="26">
        <f>+Cuadro2!C87/Cuadro2!C$148</f>
        <v>3.1469724275650464E-3</v>
      </c>
      <c r="D86" s="26">
        <f>+Cuadro2!D87/Cuadro2!D$148</f>
        <v>0</v>
      </c>
      <c r="E86" s="26">
        <f>+Cuadro2!E87/Cuadro2!E$148</f>
        <v>0</v>
      </c>
      <c r="F86" s="26">
        <f>+Cuadro2!F87/Cuadro2!F$148</f>
        <v>1.4843046265914446E-4</v>
      </c>
      <c r="G86" s="26">
        <f>+Cuadro2!G87/Cuadro2!G$148</f>
        <v>5.2584987446702483E-4</v>
      </c>
      <c r="H86" s="26">
        <f>+Cuadro2!H87/Cuadro2!H$148</f>
        <v>3.7408603810444986E-4</v>
      </c>
      <c r="I86" s="26">
        <f>+Cuadro2!I87/Cuadro2!I$148</f>
        <v>5.103524612049199E-4</v>
      </c>
      <c r="J86" s="26">
        <f>+Cuadro2!J87/Cuadro2!J$148</f>
        <v>5.3477878085248615E-4</v>
      </c>
      <c r="K86" s="26">
        <f>+Cuadro2!K87/Cuadro2!K$148</f>
        <v>7.84241195918712E-4</v>
      </c>
      <c r="L86" s="26">
        <f>+Cuadro2!L87/Cuadro2!L$148</f>
        <v>9.4259971149757268E-4</v>
      </c>
      <c r="M86" s="26">
        <f>+Cuadro2!M87/Cuadro2!M$148</f>
        <v>7.9904849122756027E-4</v>
      </c>
      <c r="N86" s="26">
        <f>+Cuadro2!N87/Cuadro2!N$148</f>
        <v>7.2258792586232768E-4</v>
      </c>
      <c r="O86" s="26">
        <f>+Cuadro2!O87/Cuadro2!O$148</f>
        <v>9.7161227695848182E-4</v>
      </c>
      <c r="P86" s="26">
        <f>+Cuadro2!P87/Cuadro2!P$148</f>
        <v>1.7345001637600792E-3</v>
      </c>
      <c r="Q86" s="26">
        <f>+Cuadro2!Q87/Cuadro2!Q$148</f>
        <v>6.2182259516102773E-4</v>
      </c>
      <c r="R86" s="26">
        <f>+Cuadro2!R87/Cuadro2!R$148</f>
        <v>8.4952745035573891E-4</v>
      </c>
      <c r="S86" s="26">
        <f>+Cuadro2!S87/Cuadro2!S$148</f>
        <v>7.3523473973978622E-4</v>
      </c>
      <c r="U86" s="27"/>
      <c r="V86" s="27"/>
    </row>
    <row r="87" spans="1:22" x14ac:dyDescent="0.2">
      <c r="A87" s="63">
        <f t="shared" si="1"/>
        <v>22</v>
      </c>
      <c r="B87" s="46" t="s">
        <v>77</v>
      </c>
      <c r="C87" s="26">
        <f>+Cuadro2!C88/Cuadro2!C$148</f>
        <v>3.3827668140865361E-5</v>
      </c>
      <c r="D87" s="26">
        <f>+Cuadro2!D88/Cuadro2!D$148</f>
        <v>9.5608250821135342E-5</v>
      </c>
      <c r="E87" s="26">
        <f>+Cuadro2!E88/Cuadro2!E$148</f>
        <v>0</v>
      </c>
      <c r="F87" s="26">
        <f>+Cuadro2!F88/Cuadro2!F$148</f>
        <v>1.7286711769950471E-2</v>
      </c>
      <c r="G87" s="26">
        <f>+Cuadro2!G88/Cuadro2!G$148</f>
        <v>1.103148664532428E-2</v>
      </c>
      <c r="H87" s="26">
        <f>+Cuadro2!H88/Cuadro2!H$148</f>
        <v>1.5213579422597474E-2</v>
      </c>
      <c r="I87" s="26">
        <f>+Cuadro2!I88/Cuadro2!I$148</f>
        <v>1.1995162278482069E-2</v>
      </c>
      <c r="J87" s="26">
        <f>+Cuadro2!J88/Cuadro2!J$148</f>
        <v>7.1977765692957637E-3</v>
      </c>
      <c r="K87" s="26">
        <f>+Cuadro2!K88/Cuadro2!K$148</f>
        <v>1.424733651483428E-2</v>
      </c>
      <c r="L87" s="26">
        <f>+Cuadro2!L88/Cuadro2!L$148</f>
        <v>8.1650082293306409E-3</v>
      </c>
      <c r="M87" s="26">
        <f>+Cuadro2!M88/Cuadro2!M$148</f>
        <v>1.5292214067383061E-2</v>
      </c>
      <c r="N87" s="26">
        <f>+Cuadro2!N88/Cuadro2!N$148</f>
        <v>5.5788468917905643E-3</v>
      </c>
      <c r="O87" s="26">
        <f>+Cuadro2!O88/Cuadro2!O$148</f>
        <v>1.4393033929030373E-2</v>
      </c>
      <c r="P87" s="26">
        <f>+Cuadro2!P88/Cuadro2!P$148</f>
        <v>1.2136849707688796E-2</v>
      </c>
      <c r="Q87" s="26">
        <f>+Cuadro2!Q88/Cuadro2!Q$148</f>
        <v>1.4220049392639119E-2</v>
      </c>
      <c r="R87" s="26">
        <f>+Cuadro2!R88/Cuadro2!R$148</f>
        <v>3.1347562918126765E-2</v>
      </c>
      <c r="S87" s="26">
        <f>+Cuadro2!S88/Cuadro2!S$148</f>
        <v>1.3504498258262311E-2</v>
      </c>
      <c r="U87" s="27"/>
      <c r="V87" s="27"/>
    </row>
    <row r="88" spans="1:22" x14ac:dyDescent="0.2">
      <c r="A88" s="63">
        <f t="shared" si="1"/>
        <v>23</v>
      </c>
      <c r="B88" s="46" t="s">
        <v>78</v>
      </c>
      <c r="C88" s="26">
        <f>+Cuadro2!C89/Cuadro2!C$148</f>
        <v>5.6945599900738971E-3</v>
      </c>
      <c r="D88" s="26">
        <f>+Cuadro2!D89/Cuadro2!D$148</f>
        <v>3.0594640262763314E-4</v>
      </c>
      <c r="E88" s="26">
        <f>+Cuadro2!E89/Cuadro2!E$148</f>
        <v>0</v>
      </c>
      <c r="F88" s="26">
        <f>+Cuadro2!F89/Cuadro2!F$148</f>
        <v>4.2728262764320685E-4</v>
      </c>
      <c r="G88" s="26">
        <f>+Cuadro2!G89/Cuadro2!G$148</f>
        <v>7.7887059847580535E-4</v>
      </c>
      <c r="H88" s="26">
        <f>+Cuadro2!H89/Cuadro2!H$148</f>
        <v>1.6918048617619835E-3</v>
      </c>
      <c r="I88" s="26">
        <f>+Cuadro2!I89/Cuadro2!I$148</f>
        <v>7.7874889295704566E-4</v>
      </c>
      <c r="J88" s="26">
        <f>+Cuadro2!J89/Cuadro2!J$148</f>
        <v>1.5547260496034567E-3</v>
      </c>
      <c r="K88" s="26">
        <f>+Cuadro2!K89/Cuadro2!K$148</f>
        <v>8.2224371621828819E-4</v>
      </c>
      <c r="L88" s="26">
        <f>+Cuadro2!L89/Cuadro2!L$148</f>
        <v>1.3059080044934262E-3</v>
      </c>
      <c r="M88" s="26">
        <f>+Cuadro2!M89/Cuadro2!M$148</f>
        <v>2.2772225077700914E-3</v>
      </c>
      <c r="N88" s="26">
        <f>+Cuadro2!N89/Cuadro2!N$148</f>
        <v>9.7436705892093027E-4</v>
      </c>
      <c r="O88" s="26">
        <f>+Cuadro2!O89/Cuadro2!O$148</f>
        <v>1.2941968476753241E-3</v>
      </c>
      <c r="P88" s="26">
        <f>+Cuadro2!P89/Cuadro2!P$148</f>
        <v>1.551464539847141E-3</v>
      </c>
      <c r="Q88" s="26">
        <f>+Cuadro2!Q89/Cuadro2!Q$148</f>
        <v>1.3271627412667544E-3</v>
      </c>
      <c r="R88" s="26">
        <f>+Cuadro2!R89/Cuadro2!R$148</f>
        <v>1.3238469434710264E-3</v>
      </c>
      <c r="S88" s="26">
        <f>+Cuadro2!S89/Cuadro2!S$148</f>
        <v>1.3851730517912746E-3</v>
      </c>
      <c r="U88" s="27"/>
      <c r="V88" s="27"/>
    </row>
    <row r="89" spans="1:22" x14ac:dyDescent="0.2">
      <c r="A89" s="63">
        <f t="shared" si="1"/>
        <v>24</v>
      </c>
      <c r="B89" s="46" t="s">
        <v>79</v>
      </c>
      <c r="C89" s="26">
        <f>+Cuadro2!C90/Cuadro2!C$148</f>
        <v>4.6068265280940733E-3</v>
      </c>
      <c r="D89" s="26">
        <f>+Cuadro2!D90/Cuadro2!D$148</f>
        <v>7.6486600656908285E-5</v>
      </c>
      <c r="E89" s="26">
        <f>+Cuadro2!E90/Cuadro2!E$148</f>
        <v>6.7974126050706263E-4</v>
      </c>
      <c r="F89" s="26">
        <f>+Cuadro2!F90/Cuadro2!F$148</f>
        <v>8.2549390257416456E-4</v>
      </c>
      <c r="G89" s="26">
        <f>+Cuadro2!G90/Cuadro2!G$148</f>
        <v>2.7052454749965777E-2</v>
      </c>
      <c r="H89" s="26">
        <f>+Cuadro2!H90/Cuadro2!H$148</f>
        <v>4.13164003687132E-3</v>
      </c>
      <c r="I89" s="26">
        <f>+Cuadro2!I90/Cuadro2!I$148</f>
        <v>1.5849521895630824E-3</v>
      </c>
      <c r="J89" s="26">
        <f>+Cuadro2!J90/Cuadro2!J$148</f>
        <v>1.4125833476515454E-3</v>
      </c>
      <c r="K89" s="26">
        <f>+Cuadro2!K90/Cuadro2!K$148</f>
        <v>2.9566282497502675E-3</v>
      </c>
      <c r="L89" s="26">
        <f>+Cuadro2!L90/Cuadro2!L$148</f>
        <v>2.0734492555074891E-3</v>
      </c>
      <c r="M89" s="26">
        <f>+Cuadro2!M90/Cuadro2!M$148</f>
        <v>2.5613578155969318E-3</v>
      </c>
      <c r="N89" s="26">
        <f>+Cuadro2!N90/Cuadro2!N$148</f>
        <v>7.7788616274486618E-4</v>
      </c>
      <c r="O89" s="26">
        <f>+Cuadro2!O90/Cuadro2!O$148</f>
        <v>2.9511500218780107E-3</v>
      </c>
      <c r="P89" s="26">
        <f>+Cuadro2!P90/Cuadro2!P$148</f>
        <v>2.7860537742769543E-3</v>
      </c>
      <c r="Q89" s="26">
        <f>+Cuadro2!Q90/Cuadro2!Q$148</f>
        <v>3.1474074585119741E-3</v>
      </c>
      <c r="R89" s="26">
        <f>+Cuadro2!R90/Cuadro2!R$148</f>
        <v>3.408728894552402E-3</v>
      </c>
      <c r="S89" s="26">
        <f>+Cuadro2!S90/Cuadro2!S$148</f>
        <v>2.6928138039829493E-3</v>
      </c>
      <c r="U89" s="27"/>
      <c r="V89" s="27"/>
    </row>
    <row r="90" spans="1:22" x14ac:dyDescent="0.2">
      <c r="A90" s="63">
        <f t="shared" si="1"/>
        <v>25</v>
      </c>
      <c r="B90" s="46" t="s">
        <v>80</v>
      </c>
      <c r="C90" s="26">
        <f>+Cuadro2!C91/Cuadro2!C$148</f>
        <v>3.8093720169722605E-3</v>
      </c>
      <c r="D90" s="26">
        <f>+Cuadro2!D91/Cuadro2!D$148</f>
        <v>1.9121650164227071E-5</v>
      </c>
      <c r="E90" s="26">
        <f>+Cuadro2!E91/Cuadro2!E$148</f>
        <v>2.315038275579107E-3</v>
      </c>
      <c r="F90" s="26">
        <f>+Cuadro2!F91/Cuadro2!F$148</f>
        <v>9.4884926990419598E-4</v>
      </c>
      <c r="G90" s="26">
        <f>+Cuadro2!G91/Cuadro2!G$148</f>
        <v>3.9111461518444848E-3</v>
      </c>
      <c r="H90" s="26">
        <f>+Cuadro2!H91/Cuadro2!H$148</f>
        <v>1.1181302909126778E-3</v>
      </c>
      <c r="I90" s="26">
        <f>+Cuadro2!I91/Cuadro2!I$148</f>
        <v>3.0262943158498694E-3</v>
      </c>
      <c r="J90" s="26">
        <f>+Cuadro2!J91/Cuadro2!J$148</f>
        <v>3.7717582267600375E-3</v>
      </c>
      <c r="K90" s="26">
        <f>+Cuadro2!K91/Cuadro2!K$148</f>
        <v>4.427126495900254E-3</v>
      </c>
      <c r="L90" s="26">
        <f>+Cuadro2!L91/Cuadro2!L$148</f>
        <v>7.6182136546675949E-3</v>
      </c>
      <c r="M90" s="26">
        <f>+Cuadro2!M91/Cuadro2!M$148</f>
        <v>4.3085081245672228E-3</v>
      </c>
      <c r="N90" s="26">
        <f>+Cuadro2!N91/Cuadro2!N$148</f>
        <v>1.0005758295293333E-2</v>
      </c>
      <c r="O90" s="26">
        <f>+Cuadro2!O91/Cuadro2!O$148</f>
        <v>5.4592405170855616E-3</v>
      </c>
      <c r="P90" s="26">
        <f>+Cuadro2!P91/Cuadro2!P$148</f>
        <v>4.9092771924176947E-3</v>
      </c>
      <c r="Q90" s="26">
        <f>+Cuadro2!Q91/Cuadro2!Q$148</f>
        <v>3.507697611490725E-3</v>
      </c>
      <c r="R90" s="26">
        <f>+Cuadro2!R91/Cuadro2!R$148</f>
        <v>6.1944709921772619E-3</v>
      </c>
      <c r="S90" s="26">
        <f>+Cuadro2!S91/Cuadro2!S$148</f>
        <v>3.248033533546369E-3</v>
      </c>
      <c r="U90" s="27"/>
      <c r="V90" s="27"/>
    </row>
    <row r="91" spans="1:22" x14ac:dyDescent="0.2">
      <c r="A91" s="63">
        <f t="shared" si="1"/>
        <v>26</v>
      </c>
      <c r="B91" s="46" t="s">
        <v>81</v>
      </c>
      <c r="C91" s="26">
        <f>+Cuadro2!C92/Cuadro2!C$148</f>
        <v>2.2412714466549371E-4</v>
      </c>
      <c r="D91" s="26">
        <f>+Cuadro2!D92/Cuadro2!D$148</f>
        <v>2.4858145213495193E-4</v>
      </c>
      <c r="E91" s="26">
        <f>+Cuadro2!E92/Cuadro2!E$148</f>
        <v>0</v>
      </c>
      <c r="F91" s="26">
        <f>+Cuadro2!F92/Cuadro2!F$148</f>
        <v>3.759143973175233E-2</v>
      </c>
      <c r="G91" s="26">
        <f>+Cuadro2!G92/Cuadro2!G$148</f>
        <v>1.3466251263733372E-2</v>
      </c>
      <c r="H91" s="26">
        <f>+Cuadro2!H92/Cuadro2!H$148</f>
        <v>1.0982638394236358E-2</v>
      </c>
      <c r="I91" s="26">
        <f>+Cuadro2!I92/Cuadro2!I$148</f>
        <v>2.2173532155139251E-2</v>
      </c>
      <c r="J91" s="26">
        <f>+Cuadro2!J92/Cuadro2!J$148</f>
        <v>3.697132655382139E-2</v>
      </c>
      <c r="K91" s="26">
        <f>+Cuadro2!K92/Cuadro2!K$148</f>
        <v>2.3660626040492357E-2</v>
      </c>
      <c r="L91" s="26">
        <f>+Cuadro2!L92/Cuadro2!L$148</f>
        <v>1.4957414708602604E-2</v>
      </c>
      <c r="M91" s="26">
        <f>+Cuadro2!M92/Cuadro2!M$148</f>
        <v>2.7204536477578083E-2</v>
      </c>
      <c r="N91" s="26">
        <f>+Cuadro2!N92/Cuadro2!N$148</f>
        <v>9.7329916058606809E-3</v>
      </c>
      <c r="O91" s="26">
        <f>+Cuadro2!O92/Cuadro2!O$148</f>
        <v>2.5099126235497121E-2</v>
      </c>
      <c r="P91" s="26">
        <f>+Cuadro2!P92/Cuadro2!P$148</f>
        <v>1.6269101290828758E-2</v>
      </c>
      <c r="Q91" s="26">
        <f>+Cuadro2!Q92/Cuadro2!Q$148</f>
        <v>1.2794142252664523E-2</v>
      </c>
      <c r="R91" s="26">
        <f>+Cuadro2!R92/Cuadro2!R$148</f>
        <v>3.4338607482920926E-2</v>
      </c>
      <c r="S91" s="26">
        <f>+Cuadro2!S92/Cuadro2!S$148</f>
        <v>2.5083512179944662E-2</v>
      </c>
      <c r="U91" s="27"/>
      <c r="V91" s="27"/>
    </row>
    <row r="92" spans="1:22" x14ac:dyDescent="0.2">
      <c r="A92" s="63">
        <f t="shared" si="1"/>
        <v>27</v>
      </c>
      <c r="B92" s="46" t="s">
        <v>82</v>
      </c>
      <c r="C92" s="26">
        <f>+Cuadro2!C93/Cuadro2!C$148</f>
        <v>4.1196379341174377E-3</v>
      </c>
      <c r="D92" s="26">
        <f>+Cuadro2!D93/Cuadro2!D$148</f>
        <v>1.9121650164227071E-5</v>
      </c>
      <c r="E92" s="26">
        <f>+Cuadro2!E93/Cuadro2!E$148</f>
        <v>0</v>
      </c>
      <c r="F92" s="26">
        <f>+Cuadro2!F93/Cuadro2!F$148</f>
        <v>6.532773405114159E-4</v>
      </c>
      <c r="G92" s="26">
        <f>+Cuadro2!G93/Cuadro2!G$148</f>
        <v>1.7353490571868477E-3</v>
      </c>
      <c r="H92" s="26">
        <f>+Cuadro2!H93/Cuadro2!H$148</f>
        <v>2.8541661638000126E-3</v>
      </c>
      <c r="I92" s="26">
        <f>+Cuadro2!I93/Cuadro2!I$148</f>
        <v>1.0995920650535948E-3</v>
      </c>
      <c r="J92" s="26">
        <f>+Cuadro2!J93/Cuadro2!J$148</f>
        <v>1.2756682651501984E-3</v>
      </c>
      <c r="K92" s="26">
        <f>+Cuadro2!K93/Cuadro2!K$148</f>
        <v>1.4623082963640928E-3</v>
      </c>
      <c r="L92" s="26">
        <f>+Cuadro2!L93/Cuadro2!L$148</f>
        <v>2.0349490028551769E-3</v>
      </c>
      <c r="M92" s="26">
        <f>+Cuadro2!M93/Cuadro2!M$148</f>
        <v>1.3259652047932443E-3</v>
      </c>
      <c r="N92" s="26">
        <f>+Cuadro2!N93/Cuadro2!N$148</f>
        <v>5.1706844778929152E-4</v>
      </c>
      <c r="O92" s="26">
        <f>+Cuadro2!O93/Cuadro2!O$148</f>
        <v>1.2890961570177647E-3</v>
      </c>
      <c r="P92" s="26">
        <f>+Cuadro2!P93/Cuadro2!P$148</f>
        <v>1.1396653379416245E-3</v>
      </c>
      <c r="Q92" s="26">
        <f>+Cuadro2!Q93/Cuadro2!Q$148</f>
        <v>1.1170084832374842E-3</v>
      </c>
      <c r="R92" s="26">
        <f>+Cuadro2!R93/Cuadro2!R$148</f>
        <v>1.4300378747654939E-3</v>
      </c>
      <c r="S92" s="26">
        <f>+Cuadro2!S93/Cuadro2!S$148</f>
        <v>1.3478993601809116E-3</v>
      </c>
      <c r="U92" s="27"/>
      <c r="V92" s="27"/>
    </row>
    <row r="93" spans="1:22" x14ac:dyDescent="0.2">
      <c r="A93" s="63">
        <f t="shared" si="1"/>
        <v>28</v>
      </c>
      <c r="B93" s="46" t="s">
        <v>83</v>
      </c>
      <c r="C93" s="26">
        <f>+Cuadro2!C94/Cuadro2!C$148</f>
        <v>1.7644287231381557E-4</v>
      </c>
      <c r="D93" s="26">
        <f>+Cuadro2!D94/Cuadro2!D$148</f>
        <v>8.4135260722599102E-4</v>
      </c>
      <c r="E93" s="26">
        <f>+Cuadro2!E94/Cuadro2!E$148</f>
        <v>0</v>
      </c>
      <c r="F93" s="26">
        <f>+Cuadro2!F94/Cuadro2!F$148</f>
        <v>6.1113578087508021E-5</v>
      </c>
      <c r="G93" s="26">
        <f>+Cuadro2!G94/Cuadro2!G$148</f>
        <v>3.7539969328138938E-4</v>
      </c>
      <c r="H93" s="26">
        <f>+Cuadro2!H94/Cuadro2!H$148</f>
        <v>7.034960105440349E-4</v>
      </c>
      <c r="I93" s="26">
        <f>+Cuadro2!I94/Cuadro2!I$148</f>
        <v>3.3581031805517608E-4</v>
      </c>
      <c r="J93" s="26">
        <f>+Cuadro2!J94/Cuadro2!J$148</f>
        <v>1.557067311848829E-3</v>
      </c>
      <c r="K93" s="26">
        <f>+Cuadro2!K94/Cuadro2!K$148</f>
        <v>2.1616030926980856E-4</v>
      </c>
      <c r="L93" s="26">
        <f>+Cuadro2!L94/Cuadro2!L$148</f>
        <v>5.9422172372465098E-4</v>
      </c>
      <c r="M93" s="26">
        <f>+Cuadro2!M94/Cuadro2!M$148</f>
        <v>1.8393872733659061E-3</v>
      </c>
      <c r="N93" s="26">
        <f>+Cuadro2!N94/Cuadro2!N$148</f>
        <v>4.042794565105633E-4</v>
      </c>
      <c r="O93" s="26">
        <f>+Cuadro2!O94/Cuadro2!O$148</f>
        <v>3.7028555710941669E-4</v>
      </c>
      <c r="P93" s="26">
        <f>+Cuadro2!P94/Cuadro2!P$148</f>
        <v>4.4754756033163191E-4</v>
      </c>
      <c r="Q93" s="26">
        <f>+Cuadro2!Q94/Cuadro2!Q$148</f>
        <v>6.8125696534303802E-4</v>
      </c>
      <c r="R93" s="26">
        <f>+Cuadro2!R94/Cuadro2!R$148</f>
        <v>3.9644614349934479E-4</v>
      </c>
      <c r="S93" s="26">
        <f>+Cuadro2!S94/Cuadro2!S$148</f>
        <v>4.9470537345672682E-4</v>
      </c>
      <c r="U93" s="27"/>
      <c r="V93" s="27"/>
    </row>
    <row r="94" spans="1:22" ht="5.0999999999999996" customHeight="1" x14ac:dyDescent="0.2">
      <c r="A94" s="63"/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U94" s="27"/>
      <c r="V94" s="27"/>
    </row>
    <row r="95" spans="1:22" x14ac:dyDescent="0.2">
      <c r="A95" s="63">
        <v>1</v>
      </c>
      <c r="B95" s="46" t="s">
        <v>84</v>
      </c>
      <c r="C95" s="26">
        <f>+Cuadro2!C96/Cuadro2!C$148</f>
        <v>3.740363253962649E-4</v>
      </c>
      <c r="D95" s="26">
        <f>+Cuadro2!D96/Cuadro2!D$148</f>
        <v>2.6770310229917905E-4</v>
      </c>
      <c r="E95" s="26">
        <f>+Cuadro2!E96/Cuadro2!E$148</f>
        <v>0</v>
      </c>
      <c r="F95" s="26">
        <f>+Cuadro2!F96/Cuadro2!F$148</f>
        <v>5.1116902259250125E-3</v>
      </c>
      <c r="G95" s="26">
        <f>+Cuadro2!G96/Cuadro2!G$148</f>
        <v>1.1106854121370774E-2</v>
      </c>
      <c r="H95" s="26">
        <f>+Cuadro2!H96/Cuadro2!H$148</f>
        <v>1.1481944886407207E-2</v>
      </c>
      <c r="I95" s="26">
        <f>+Cuadro2!I96/Cuadro2!I$148</f>
        <v>2.1489515628307369E-2</v>
      </c>
      <c r="J95" s="26">
        <f>+Cuadro2!J96/Cuadro2!J$148</f>
        <v>2.8588149303031166E-2</v>
      </c>
      <c r="K95" s="26">
        <f>+Cuadro2!K96/Cuadro2!K$148</f>
        <v>1.8234316261819705E-2</v>
      </c>
      <c r="L95" s="26">
        <f>+Cuadro2!L96/Cuadro2!L$148</f>
        <v>8.8792720987988273E-3</v>
      </c>
      <c r="M95" s="26">
        <f>+Cuadro2!M96/Cuadro2!M$148</f>
        <v>2.2660385812137852E-2</v>
      </c>
      <c r="N95" s="26">
        <f>+Cuadro2!N96/Cuadro2!N$148</f>
        <v>5.6957446729569653E-3</v>
      </c>
      <c r="O95" s="26">
        <f>+Cuadro2!O96/Cuadro2!O$148</f>
        <v>2.1810777473878558E-2</v>
      </c>
      <c r="P95" s="26">
        <f>+Cuadro2!P96/Cuadro2!P$148</f>
        <v>6.3924832522090566E-3</v>
      </c>
      <c r="Q95" s="26">
        <f>+Cuadro2!Q96/Cuadro2!Q$148</f>
        <v>1.6106738708349857E-2</v>
      </c>
      <c r="R95" s="26">
        <f>+Cuadro2!R96/Cuadro2!R$148</f>
        <v>2.934055431666133E-2</v>
      </c>
      <c r="S95" s="26">
        <f>+Cuadro2!S96/Cuadro2!S$148</f>
        <v>1.2528985349190246E-2</v>
      </c>
      <c r="U95" s="27"/>
      <c r="V95" s="27"/>
    </row>
    <row r="96" spans="1:22" x14ac:dyDescent="0.2">
      <c r="A96" s="63">
        <f t="shared" si="1"/>
        <v>2</v>
      </c>
      <c r="B96" s="46" t="s">
        <v>85</v>
      </c>
      <c r="C96" s="26">
        <f>+Cuadro2!C97/Cuadro2!C$148</f>
        <v>0</v>
      </c>
      <c r="D96" s="26">
        <f>+Cuadro2!D97/Cuadro2!D$148</f>
        <v>1.9121650164227068E-4</v>
      </c>
      <c r="E96" s="26">
        <f>+Cuadro2!E97/Cuadro2!E$148</f>
        <v>0</v>
      </c>
      <c r="F96" s="26">
        <f>+Cuadro2!F97/Cuadro2!F$148</f>
        <v>2.0095510515063572E-2</v>
      </c>
      <c r="G96" s="26">
        <f>+Cuadro2!G97/Cuadro2!G$148</f>
        <v>2.298041100483271E-2</v>
      </c>
      <c r="H96" s="26">
        <f>+Cuadro2!H97/Cuadro2!H$148</f>
        <v>2.6988098116002831E-2</v>
      </c>
      <c r="I96" s="26">
        <f>+Cuadro2!I97/Cuadro2!I$148</f>
        <v>3.0968797362375317E-2</v>
      </c>
      <c r="J96" s="26">
        <f>+Cuadro2!J97/Cuadro2!J$148</f>
        <v>2.8287083056157444E-2</v>
      </c>
      <c r="K96" s="26">
        <f>+Cuadro2!K97/Cuadro2!K$148</f>
        <v>2.6677605726525618E-2</v>
      </c>
      <c r="L96" s="26">
        <f>+Cuadro2!L97/Cuadro2!L$148</f>
        <v>2.5510931709055423E-2</v>
      </c>
      <c r="M96" s="26">
        <f>+Cuadro2!M97/Cuadro2!M$148</f>
        <v>2.2721981615347248E-2</v>
      </c>
      <c r="N96" s="26">
        <f>+Cuadro2!N97/Cuadro2!N$148</f>
        <v>4.2000374753117291E-2</v>
      </c>
      <c r="O96" s="26">
        <f>+Cuadro2!O97/Cuadro2!O$148</f>
        <v>3.8283647654710089E-2</v>
      </c>
      <c r="P96" s="26">
        <f>+Cuadro2!P97/Cuadro2!P$148</f>
        <v>3.2191123085157737E-2</v>
      </c>
      <c r="Q96" s="26">
        <f>+Cuadro2!Q97/Cuadro2!Q$148</f>
        <v>3.9299698808923131E-2</v>
      </c>
      <c r="R96" s="26">
        <f>+Cuadro2!R97/Cuadro2!R$148</f>
        <v>1.4045520512548215E-2</v>
      </c>
      <c r="S96" s="26">
        <f>+Cuadro2!S97/Cuadro2!S$148</f>
        <v>2.3708330654656419E-2</v>
      </c>
      <c r="U96" s="27"/>
      <c r="V96" s="27"/>
    </row>
    <row r="97" spans="1:22" x14ac:dyDescent="0.2">
      <c r="A97" s="63">
        <f t="shared" si="1"/>
        <v>3</v>
      </c>
      <c r="B97" s="46" t="s">
        <v>86</v>
      </c>
      <c r="C97" s="26">
        <f>+Cuadro2!C98/Cuadro2!C$148</f>
        <v>6.150467532953327E-3</v>
      </c>
      <c r="D97" s="26">
        <f>+Cuadro2!D98/Cuadro2!D$148</f>
        <v>1.9121650164227071E-5</v>
      </c>
      <c r="E97" s="26">
        <f>+Cuadro2!E98/Cuadro2!E$148</f>
        <v>0</v>
      </c>
      <c r="F97" s="26">
        <f>+Cuadro2!F98/Cuadro2!F$148</f>
        <v>6.3662552565026153E-4</v>
      </c>
      <c r="G97" s="26">
        <f>+Cuadro2!G98/Cuadro2!G$148</f>
        <v>1.4805777561163261E-3</v>
      </c>
      <c r="H97" s="26">
        <f>+Cuadro2!H98/Cuadro2!H$148</f>
        <v>7.4765585086868536E-4</v>
      </c>
      <c r="I97" s="26">
        <f>+Cuadro2!I98/Cuadro2!I$148</f>
        <v>8.8333145751554932E-4</v>
      </c>
      <c r="J97" s="26">
        <f>+Cuadro2!J98/Cuadro2!J$148</f>
        <v>5.9413878255627881E-4</v>
      </c>
      <c r="K97" s="26">
        <f>+Cuadro2!K98/Cuadro2!K$148</f>
        <v>1.4417495785122988E-3</v>
      </c>
      <c r="L97" s="26">
        <f>+Cuadro2!L98/Cuadro2!L$148</f>
        <v>1.7139551922161923E-3</v>
      </c>
      <c r="M97" s="26">
        <f>+Cuadro2!M98/Cuadro2!M$148</f>
        <v>1.0564674402009919E-3</v>
      </c>
      <c r="N97" s="26">
        <f>+Cuadro2!N98/Cuadro2!N$148</f>
        <v>5.3831168329629225E-4</v>
      </c>
      <c r="O97" s="26">
        <f>+Cuadro2!O98/Cuadro2!O$148</f>
        <v>1.2085354837863323E-3</v>
      </c>
      <c r="P97" s="26">
        <f>+Cuadro2!P98/Cuadro2!P$148</f>
        <v>1.2676666292358719E-3</v>
      </c>
      <c r="Q97" s="26">
        <f>+Cuadro2!Q98/Cuadro2!Q$148</f>
        <v>8.1529452459395578E-4</v>
      </c>
      <c r="R97" s="26">
        <f>+Cuadro2!R98/Cuadro2!R$148</f>
        <v>1.7981664365863141E-3</v>
      </c>
      <c r="S97" s="26">
        <f>+Cuadro2!S98/Cuadro2!S$148</f>
        <v>1.3284977504359132E-3</v>
      </c>
      <c r="U97" s="27"/>
      <c r="V97" s="27"/>
    </row>
    <row r="98" spans="1:22" x14ac:dyDescent="0.2">
      <c r="A98" s="63">
        <f t="shared" si="1"/>
        <v>4</v>
      </c>
      <c r="B98" s="46" t="s">
        <v>87</v>
      </c>
      <c r="C98" s="26">
        <f>+Cuadro2!C99/Cuadro2!C$148</f>
        <v>2.0719709118457007E-2</v>
      </c>
      <c r="D98" s="26">
        <f>+Cuadro2!D99/Cuadro2!D$148</f>
        <v>2.4122318176955773E-2</v>
      </c>
      <c r="E98" s="26">
        <f>+Cuadro2!E99/Cuadro2!E$148</f>
        <v>1.5641147685008692E-3</v>
      </c>
      <c r="F98" s="26">
        <f>+Cuadro2!F99/Cuadro2!F$148</f>
        <v>2.7431396009443237E-3</v>
      </c>
      <c r="G98" s="26">
        <f>+Cuadro2!G99/Cuadro2!G$148</f>
        <v>7.4392646033438516E-3</v>
      </c>
      <c r="H98" s="26">
        <f>+Cuadro2!H99/Cuadro2!H$148</f>
        <v>6.3171203640422233E-3</v>
      </c>
      <c r="I98" s="26">
        <f>+Cuadro2!I99/Cuadro2!I$148</f>
        <v>8.4193107692769539E-3</v>
      </c>
      <c r="J98" s="26">
        <f>+Cuadro2!J99/Cuadro2!J$148</f>
        <v>1.3927025745684057E-2</v>
      </c>
      <c r="K98" s="26">
        <f>+Cuadro2!K99/Cuadro2!K$148</f>
        <v>8.9365217284446061E-3</v>
      </c>
      <c r="L98" s="26">
        <f>+Cuadro2!L99/Cuadro2!L$148</f>
        <v>9.4914835355246301E-3</v>
      </c>
      <c r="M98" s="26">
        <f>+Cuadro2!M99/Cuadro2!M$148</f>
        <v>7.8603411934226233E-3</v>
      </c>
      <c r="N98" s="26">
        <f>+Cuadro2!N99/Cuadro2!N$148</f>
        <v>5.9908472397097361E-3</v>
      </c>
      <c r="O98" s="26">
        <f>+Cuadro2!O99/Cuadro2!O$148</f>
        <v>6.4744401192439521E-3</v>
      </c>
      <c r="P98" s="26">
        <f>+Cuadro2!P99/Cuadro2!P$148</f>
        <v>9.892960124001279E-3</v>
      </c>
      <c r="Q98" s="26">
        <f>+Cuadro2!Q99/Cuadro2!Q$148</f>
        <v>5.4041673823661653E-3</v>
      </c>
      <c r="R98" s="26">
        <f>+Cuadro2!R99/Cuadro2!R$148</f>
        <v>6.7148065555201536E-3</v>
      </c>
      <c r="S98" s="26">
        <f>+Cuadro2!S99/Cuadro2!S$148</f>
        <v>7.3256474921660833E-3</v>
      </c>
      <c r="U98" s="27"/>
      <c r="V98" s="27"/>
    </row>
    <row r="99" spans="1:22" x14ac:dyDescent="0.2">
      <c r="A99" s="63">
        <f t="shared" si="1"/>
        <v>5</v>
      </c>
      <c r="B99" s="46" t="s">
        <v>88</v>
      </c>
      <c r="C99" s="26">
        <f>+Cuadro2!C100/Cuadro2!C$148</f>
        <v>1.7009210415139822E-2</v>
      </c>
      <c r="D99" s="26">
        <f>+Cuadro2!D100/Cuadro2!D$148</f>
        <v>3.8243300328454142E-5</v>
      </c>
      <c r="E99" s="26">
        <f>+Cuadro2!E100/Cuadro2!E$148</f>
        <v>0</v>
      </c>
      <c r="F99" s="26">
        <f>+Cuadro2!F100/Cuadro2!F$148</f>
        <v>1.9424877416266287E-3</v>
      </c>
      <c r="G99" s="26">
        <f>+Cuadro2!G100/Cuadro2!G$148</f>
        <v>2.1554280024579371E-3</v>
      </c>
      <c r="H99" s="26">
        <f>+Cuadro2!H100/Cuadro2!H$148</f>
        <v>3.80894075525596E-3</v>
      </c>
      <c r="I99" s="26">
        <f>+Cuadro2!I100/Cuadro2!I$148</f>
        <v>4.0192787311700735E-3</v>
      </c>
      <c r="J99" s="26">
        <f>+Cuadro2!J100/Cuadro2!J$148</f>
        <v>1.4194219494249726E-3</v>
      </c>
      <c r="K99" s="26">
        <f>+Cuadro2!K100/Cuadro2!K$148</f>
        <v>4.7209137847666694E-3</v>
      </c>
      <c r="L99" s="26">
        <f>+Cuadro2!L100/Cuadro2!L$148</f>
        <v>5.6069483248324184E-3</v>
      </c>
      <c r="M99" s="26">
        <f>+Cuadro2!M100/Cuadro2!M$148</f>
        <v>3.7574552618497314E-3</v>
      </c>
      <c r="N99" s="26">
        <f>+Cuadro2!N100/Cuadro2!N$148</f>
        <v>1.6046266292689558E-3</v>
      </c>
      <c r="O99" s="26">
        <f>+Cuadro2!O100/Cuadro2!O$148</f>
        <v>3.4016487605432271E-3</v>
      </c>
      <c r="P99" s="26">
        <f>+Cuadro2!P100/Cuadro2!P$148</f>
        <v>5.2359528806413449E-3</v>
      </c>
      <c r="Q99" s="26">
        <f>+Cuadro2!Q100/Cuadro2!Q$148</f>
        <v>2.7831377834935853E-3</v>
      </c>
      <c r="R99" s="26">
        <f>+Cuadro2!R100/Cuadro2!R$148</f>
        <v>4.6865597677958259E-3</v>
      </c>
      <c r="S99" s="26">
        <f>+Cuadro2!S100/Cuadro2!S$148</f>
        <v>4.1968319717923287E-3</v>
      </c>
      <c r="U99" s="27"/>
      <c r="V99" s="27"/>
    </row>
    <row r="100" spans="1:22" x14ac:dyDescent="0.2">
      <c r="A100" s="63">
        <f t="shared" si="1"/>
        <v>6</v>
      </c>
      <c r="B100" s="46" t="s">
        <v>89</v>
      </c>
      <c r="C100" s="26">
        <f>+Cuadro2!C101/Cuadro2!C$148</f>
        <v>1.4119996758776451E-2</v>
      </c>
      <c r="D100" s="26">
        <f>+Cuadro2!D101/Cuadro2!D$148</f>
        <v>5.7364950492681207E-5</v>
      </c>
      <c r="E100" s="26">
        <f>+Cuadro2!E101/Cuadro2!E$148</f>
        <v>0.38548645983456675</v>
      </c>
      <c r="F100" s="26">
        <f>+Cuadro2!F101/Cuadro2!F$148</f>
        <v>8.1213351547148958E-3</v>
      </c>
      <c r="G100" s="26">
        <f>+Cuadro2!G101/Cuadro2!G$148</f>
        <v>8.5604610104093835E-3</v>
      </c>
      <c r="H100" s="26">
        <f>+Cuadro2!H101/Cuadro2!H$148</f>
        <v>6.4025560363627455E-3</v>
      </c>
      <c r="I100" s="26">
        <f>+Cuadro2!I101/Cuadro2!I$148</f>
        <v>6.905602198589305E-3</v>
      </c>
      <c r="J100" s="26">
        <f>+Cuadro2!J101/Cuadro2!J$148</f>
        <v>5.9952409178293132E-3</v>
      </c>
      <c r="K100" s="26">
        <f>+Cuadro2!K101/Cuadro2!K$148</f>
        <v>9.1013079216925204E-3</v>
      </c>
      <c r="L100" s="26">
        <f>+Cuadro2!L101/Cuadro2!L$148</f>
        <v>8.7857763388987358E-3</v>
      </c>
      <c r="M100" s="26">
        <f>+Cuadro2!M101/Cuadro2!M$148</f>
        <v>7.8022428687380746E-3</v>
      </c>
      <c r="N100" s="26">
        <f>+Cuadro2!N101/Cuadro2!N$148</f>
        <v>7.8938572050073208E-3</v>
      </c>
      <c r="O100" s="26">
        <f>+Cuadro2!O101/Cuadro2!O$148</f>
        <v>1.3161536708759476E-2</v>
      </c>
      <c r="P100" s="26">
        <f>+Cuadro2!P101/Cuadro2!P$148</f>
        <v>1.0940522174238489E-2</v>
      </c>
      <c r="Q100" s="26">
        <f>+Cuadro2!Q101/Cuadro2!Q$148</f>
        <v>5.2117768449692617E-3</v>
      </c>
      <c r="R100" s="26">
        <f>+Cuadro2!R101/Cuadro2!R$148</f>
        <v>9.1819758592616117E-3</v>
      </c>
      <c r="S100" s="26">
        <f>+Cuadro2!S101/Cuadro2!S$148</f>
        <v>8.8240218975259663E-3</v>
      </c>
      <c r="U100" s="27"/>
      <c r="V100" s="27"/>
    </row>
    <row r="101" spans="1:22" x14ac:dyDescent="0.2">
      <c r="A101" s="63">
        <f t="shared" si="1"/>
        <v>7</v>
      </c>
      <c r="B101" s="46" t="s">
        <v>90</v>
      </c>
      <c r="C101" s="26">
        <f>+Cuadro2!C102/Cuadro2!C$148</f>
        <v>1.4701160208741281E-2</v>
      </c>
      <c r="D101" s="26">
        <f>+Cuadro2!D102/Cuadro2!D$148</f>
        <v>3.0594640262763314E-4</v>
      </c>
      <c r="E101" s="26">
        <f>+Cuadro2!E102/Cuadro2!E$148</f>
        <v>0</v>
      </c>
      <c r="F101" s="26">
        <f>+Cuadro2!F102/Cuadro2!F$148</f>
        <v>2.496778395773231E-4</v>
      </c>
      <c r="G101" s="26">
        <f>+Cuadro2!G102/Cuadro2!G$148</f>
        <v>1.0910770404329408E-3</v>
      </c>
      <c r="H101" s="26">
        <f>+Cuadro2!H102/Cuadro2!H$148</f>
        <v>1.6659890614886775E-3</v>
      </c>
      <c r="I101" s="26">
        <f>+Cuadro2!I102/Cuadro2!I$148</f>
        <v>2.9142940864456675E-3</v>
      </c>
      <c r="J101" s="26">
        <f>+Cuadro2!J102/Cuadro2!J$148</f>
        <v>1.9480025420418913E-3</v>
      </c>
      <c r="K101" s="26">
        <f>+Cuadro2!K102/Cuadro2!K$148</f>
        <v>3.1124322708870359E-3</v>
      </c>
      <c r="L101" s="26">
        <f>+Cuadro2!L102/Cuadro2!L$148</f>
        <v>2.8331572280445583E-3</v>
      </c>
      <c r="M101" s="26">
        <f>+Cuadro2!M102/Cuadro2!M$148</f>
        <v>1.9763350251769136E-3</v>
      </c>
      <c r="N101" s="26">
        <f>+Cuadro2!N102/Cuadro2!N$148</f>
        <v>1.5148743664766152E-3</v>
      </c>
      <c r="O101" s="26">
        <f>+Cuadro2!O102/Cuadro2!O$148</f>
        <v>2.4523530280145776E-3</v>
      </c>
      <c r="P101" s="26">
        <f>+Cuadro2!P102/Cuadro2!P$148</f>
        <v>2.2734903599778197E-3</v>
      </c>
      <c r="Q101" s="26">
        <f>+Cuadro2!Q102/Cuadro2!Q$148</f>
        <v>1.2094248554572848E-3</v>
      </c>
      <c r="R101" s="26">
        <f>+Cuadro2!R102/Cuadro2!R$148</f>
        <v>2.8883933312095125E-3</v>
      </c>
      <c r="S101" s="26">
        <f>+Cuadro2!S102/Cuadro2!S$148</f>
        <v>2.5920251846104146E-3</v>
      </c>
      <c r="U101" s="27"/>
      <c r="V101" s="27"/>
    </row>
    <row r="102" spans="1:22" x14ac:dyDescent="0.2">
      <c r="A102" s="63">
        <f t="shared" si="1"/>
        <v>8</v>
      </c>
      <c r="B102" s="46" t="s">
        <v>91</v>
      </c>
      <c r="C102" s="26">
        <f>+Cuadro2!C103/Cuadro2!C$148</f>
        <v>1.8045423018067764E-2</v>
      </c>
      <c r="D102" s="26">
        <f>+Cuadro2!D103/Cuadro2!D$148</f>
        <v>9.5608250821135342E-5</v>
      </c>
      <c r="E102" s="26">
        <f>+Cuadro2!E103/Cuadro2!E$148</f>
        <v>0</v>
      </c>
      <c r="F102" s="26">
        <f>+Cuadro2!F103/Cuadro2!F$148</f>
        <v>7.9859095376450147E-4</v>
      </c>
      <c r="G102" s="26">
        <f>+Cuadro2!G103/Cuadro2!G$148</f>
        <v>1.9730998123888045E-3</v>
      </c>
      <c r="H102" s="26">
        <f>+Cuadro2!H103/Cuadro2!H$148</f>
        <v>6.5601356027027149E-3</v>
      </c>
      <c r="I102" s="26">
        <f>+Cuadro2!I103/Cuadro2!I$148</f>
        <v>3.6060839730523834E-3</v>
      </c>
      <c r="J102" s="26">
        <f>+Cuadro2!J103/Cuadro2!J$148</f>
        <v>1.8894351943235309E-3</v>
      </c>
      <c r="K102" s="26">
        <f>+Cuadro2!K103/Cuadro2!K$148</f>
        <v>3.4319880224583498E-3</v>
      </c>
      <c r="L102" s="26">
        <f>+Cuadro2!L103/Cuadro2!L$148</f>
        <v>5.4955799859663255E-3</v>
      </c>
      <c r="M102" s="26">
        <f>+Cuadro2!M103/Cuadro2!M$148</f>
        <v>3.1706761329833898E-3</v>
      </c>
      <c r="N102" s="26">
        <f>+Cuadro2!N103/Cuadro2!N$148</f>
        <v>2.8785109588067861E-3</v>
      </c>
      <c r="O102" s="26">
        <f>+Cuadro2!O103/Cuadro2!O$148</f>
        <v>3.5121596556228593E-3</v>
      </c>
      <c r="P102" s="26">
        <f>+Cuadro2!P103/Cuadro2!P$148</f>
        <v>5.79893342953227E-3</v>
      </c>
      <c r="Q102" s="26">
        <f>+Cuadro2!Q103/Cuadro2!Q$148</f>
        <v>2.1234872291534886E-3</v>
      </c>
      <c r="R102" s="26">
        <f>+Cuadro2!R103/Cuadro2!R$148</f>
        <v>3.468903755619267E-3</v>
      </c>
      <c r="S102" s="26">
        <f>+Cuadro2!S103/Cuadro2!S$148</f>
        <v>3.7770326269497053E-3</v>
      </c>
      <c r="U102" s="27"/>
      <c r="V102" s="27"/>
    </row>
    <row r="103" spans="1:22" x14ac:dyDescent="0.2">
      <c r="A103" s="63">
        <f t="shared" si="1"/>
        <v>9</v>
      </c>
      <c r="B103" s="46" t="s">
        <v>92</v>
      </c>
      <c r="C103" s="26">
        <f>+Cuadro2!C104/Cuadro2!C$148</f>
        <v>5.7132568942159173E-3</v>
      </c>
      <c r="D103" s="26">
        <f>+Cuadro2!D104/Cuadro2!D$148</f>
        <v>0</v>
      </c>
      <c r="E103" s="26">
        <f>+Cuadro2!E104/Cuadro2!E$148</f>
        <v>0</v>
      </c>
      <c r="F103" s="26">
        <f>+Cuadro2!F104/Cuadro2!F$148</f>
        <v>5.5340675232337914E-5</v>
      </c>
      <c r="G103" s="26">
        <f>+Cuadro2!G104/Cuadro2!G$148</f>
        <v>2.5338994144187164E-4</v>
      </c>
      <c r="H103" s="26">
        <f>+Cuadro2!H104/Cuadro2!H$148</f>
        <v>4.5495829548312483E-4</v>
      </c>
      <c r="I103" s="26">
        <f>+Cuadro2!I104/Cuadro2!I$148</f>
        <v>1.0514693775829679E-3</v>
      </c>
      <c r="J103" s="26">
        <f>+Cuadro2!J104/Cuadro2!J$148</f>
        <v>9.2362661942660168E-4</v>
      </c>
      <c r="K103" s="26">
        <f>+Cuadro2!K104/Cuadro2!K$148</f>
        <v>7.0898471662802652E-4</v>
      </c>
      <c r="L103" s="26">
        <f>+Cuadro2!L104/Cuadro2!L$148</f>
        <v>7.3637068135024659E-4</v>
      </c>
      <c r="M103" s="26">
        <f>+Cuadro2!M104/Cuadro2!M$148</f>
        <v>4.7785971202855343E-4</v>
      </c>
      <c r="N103" s="26">
        <f>+Cuadro2!N104/Cuadro2!N$148</f>
        <v>3.7208600778549007E-4</v>
      </c>
      <c r="O103" s="26">
        <f>+Cuadro2!O104/Cuadro2!O$148</f>
        <v>6.3010136718067388E-4</v>
      </c>
      <c r="P103" s="26">
        <f>+Cuadro2!P104/Cuadro2!P$148</f>
        <v>9.8040697411703234E-4</v>
      </c>
      <c r="Q103" s="26">
        <f>+Cuadro2!Q104/Cuadro2!Q$148</f>
        <v>3.3654712746833068E-4</v>
      </c>
      <c r="R103" s="26">
        <f>+Cuadro2!R104/Cuadro2!R$148</f>
        <v>7.5041591448090272E-4</v>
      </c>
      <c r="S103" s="26">
        <f>+Cuadro2!S104/Cuadro2!S$148</f>
        <v>8.506168250280358E-4</v>
      </c>
      <c r="U103" s="27"/>
      <c r="V103" s="27"/>
    </row>
    <row r="104" spans="1:22" x14ac:dyDescent="0.2">
      <c r="A104" s="63">
        <f t="shared" si="1"/>
        <v>10</v>
      </c>
      <c r="B104" s="46" t="s">
        <v>93</v>
      </c>
      <c r="C104" s="26">
        <f>+Cuadro2!C105/Cuadro2!C$148</f>
        <v>3.7890601582741906E-2</v>
      </c>
      <c r="D104" s="26">
        <f>+Cuadro2!D105/Cuadro2!D$148</f>
        <v>3.8243300328454142E-5</v>
      </c>
      <c r="E104" s="26">
        <f>+Cuadro2!E105/Cuadro2!E$148</f>
        <v>0</v>
      </c>
      <c r="F104" s="26">
        <f>+Cuadro2!F105/Cuadro2!F$148</f>
        <v>3.230578166240929E-3</v>
      </c>
      <c r="G104" s="26">
        <f>+Cuadro2!G105/Cuadro2!G$148</f>
        <v>1.3097839804445843E-2</v>
      </c>
      <c r="H104" s="26">
        <f>+Cuadro2!H105/Cuadro2!H$148</f>
        <v>3.0647092301765619E-3</v>
      </c>
      <c r="I104" s="26">
        <f>+Cuadro2!I105/Cuadro2!I$148</f>
        <v>9.1118025811322643E-3</v>
      </c>
      <c r="J104" s="26">
        <f>+Cuadro2!J105/Cuadro2!J$148</f>
        <v>7.4005455947011422E-3</v>
      </c>
      <c r="K104" s="26">
        <f>+Cuadro2!K105/Cuadro2!K$148</f>
        <v>1.3028961070231654E-2</v>
      </c>
      <c r="L104" s="26">
        <f>+Cuadro2!L105/Cuadro2!L$148</f>
        <v>1.0674875111148004E-2</v>
      </c>
      <c r="M104" s="26">
        <f>+Cuadro2!M105/Cuadro2!M$148</f>
        <v>7.9694023239682381E-3</v>
      </c>
      <c r="N104" s="26">
        <f>+Cuadro2!N105/Cuadro2!N$148</f>
        <v>6.2032091438989538E-3</v>
      </c>
      <c r="O104" s="26">
        <f>+Cuadro2!O105/Cuadro2!O$148</f>
        <v>6.8273010384204361E-3</v>
      </c>
      <c r="P104" s="26">
        <f>+Cuadro2!P105/Cuadro2!P$148</f>
        <v>1.0568734037350234E-2</v>
      </c>
      <c r="Q104" s="26">
        <f>+Cuadro2!Q105/Cuadro2!Q$148</f>
        <v>6.7479463939831138E-3</v>
      </c>
      <c r="R104" s="26">
        <f>+Cuadro2!R105/Cuadro2!R$148</f>
        <v>7.5501752150366292E-3</v>
      </c>
      <c r="S104" s="26">
        <f>+Cuadro2!S105/Cuadro2!S$148</f>
        <v>9.298989686267389E-3</v>
      </c>
      <c r="U104" s="27"/>
      <c r="V104" s="27"/>
    </row>
    <row r="105" spans="1:22" x14ac:dyDescent="0.2">
      <c r="A105" s="63">
        <f t="shared" si="1"/>
        <v>11</v>
      </c>
      <c r="B105" s="25" t="s">
        <v>94</v>
      </c>
      <c r="C105" s="26">
        <f>+Cuadro2!C106/Cuadro2!C$148</f>
        <v>2.461270086738136E-3</v>
      </c>
      <c r="D105" s="26">
        <f>+Cuadro2!D106/Cuadro2!D$148</f>
        <v>0</v>
      </c>
      <c r="E105" s="26">
        <f>+Cuadro2!E106/Cuadro2!E$148</f>
        <v>0</v>
      </c>
      <c r="F105" s="26">
        <f>+Cuadro2!F106/Cuadro2!F$148</f>
        <v>3.6717368785624069E-5</v>
      </c>
      <c r="G105" s="26">
        <f>+Cuadro2!G106/Cuadro2!G$148</f>
        <v>1.0449837928262596E-4</v>
      </c>
      <c r="H105" s="26">
        <f>+Cuadro2!H106/Cuadro2!H$148</f>
        <v>1.46508811961392E-4</v>
      </c>
      <c r="I105" s="26">
        <f>+Cuadro2!I106/Cuadro2!I$148</f>
        <v>5.8825370247795163E-4</v>
      </c>
      <c r="J105" s="26">
        <f>+Cuadro2!J106/Cuadro2!J$148</f>
        <v>1.3296076884797254E-4</v>
      </c>
      <c r="K105" s="26">
        <f>+Cuadro2!K106/Cuadro2!K$148</f>
        <v>1.7611618468102848E-4</v>
      </c>
      <c r="L105" s="26">
        <f>+Cuadro2!L106/Cuadro2!L$148</f>
        <v>3.5436016511328612E-4</v>
      </c>
      <c r="M105" s="26">
        <f>+Cuadro2!M106/Cuadro2!M$148</f>
        <v>2.8841413646191134E-4</v>
      </c>
      <c r="N105" s="26">
        <f>+Cuadro2!N106/Cuadro2!N$148</f>
        <v>4.5540100273101954E-4</v>
      </c>
      <c r="O105" s="26">
        <f>+Cuadro2!O106/Cuadro2!O$148</f>
        <v>2.9572162230047551E-4</v>
      </c>
      <c r="P105" s="26">
        <f>+Cuadro2!P106/Cuadro2!P$148</f>
        <v>6.4341616904337994E-4</v>
      </c>
      <c r="Q105" s="26">
        <f>+Cuadro2!Q106/Cuadro2!Q$148</f>
        <v>1.2394227197428268E-4</v>
      </c>
      <c r="R105" s="26">
        <f>+Cuadro2!R106/Cuadro2!R$148</f>
        <v>1.5220700152206989E-4</v>
      </c>
      <c r="S105" s="26">
        <f>+Cuadro2!S106/Cuadro2!S$148</f>
        <v>3.9213897104061211E-4</v>
      </c>
      <c r="U105" s="27"/>
      <c r="V105" s="27"/>
    </row>
    <row r="106" spans="1:22" x14ac:dyDescent="0.2">
      <c r="A106" s="63">
        <f t="shared" si="1"/>
        <v>12</v>
      </c>
      <c r="B106" s="25" t="s">
        <v>95</v>
      </c>
      <c r="C106" s="26">
        <f>+Cuadro2!C107/Cuadro2!C$148</f>
        <v>9.7194428961383777E-4</v>
      </c>
      <c r="D106" s="26">
        <f>+Cuadro2!D107/Cuadro2!D$148</f>
        <v>1.5297320131381657E-4</v>
      </c>
      <c r="E106" s="26">
        <f>+Cuadro2!E107/Cuadro2!E$148</f>
        <v>0</v>
      </c>
      <c r="F106" s="26">
        <f>+Cuadro2!F107/Cuadro2!F$148</f>
        <v>5.0441463465882352E-2</v>
      </c>
      <c r="G106" s="26">
        <f>+Cuadro2!G107/Cuadro2!G$148</f>
        <v>3.5200822380166356E-2</v>
      </c>
      <c r="H106" s="26">
        <f>+Cuadro2!H107/Cuadro2!H$148</f>
        <v>4.1725940841586373E-2</v>
      </c>
      <c r="I106" s="26">
        <f>+Cuadro2!I107/Cuadro2!I$148</f>
        <v>1.6060780072480796E-2</v>
      </c>
      <c r="J106" s="26">
        <f>+Cuadro2!J107/Cuadro2!J$148</f>
        <v>3.0697410310213145E-2</v>
      </c>
      <c r="K106" s="26">
        <f>+Cuadro2!K107/Cuadro2!K$148</f>
        <v>1.5176033429342917E-2</v>
      </c>
      <c r="L106" s="26">
        <f>+Cuadro2!L107/Cuadro2!L$148</f>
        <v>2.0173981114455428E-2</v>
      </c>
      <c r="M106" s="26">
        <f>+Cuadro2!M107/Cuadro2!M$148</f>
        <v>1.422802488635435E-2</v>
      </c>
      <c r="N106" s="26">
        <f>+Cuadro2!N107/Cuadro2!N$148</f>
        <v>5.4231196220852831E-3</v>
      </c>
      <c r="O106" s="26">
        <f>+Cuadro2!O107/Cuadro2!O$148</f>
        <v>1.2431019413181116E-2</v>
      </c>
      <c r="P106" s="26">
        <f>+Cuadro2!P107/Cuadro2!P$148</f>
        <v>7.7054712133800673E-3</v>
      </c>
      <c r="Q106" s="26">
        <f>+Cuadro2!Q107/Cuadro2!Q$148</f>
        <v>1.7137449829299614E-2</v>
      </c>
      <c r="R106" s="26">
        <f>+Cuadro2!R107/Cuadro2!R$148</f>
        <v>2.2721319599306202E-2</v>
      </c>
      <c r="S106" s="26">
        <f>+Cuadro2!S107/Cuadro2!S$148</f>
        <v>2.671256260066197E-2</v>
      </c>
      <c r="U106" s="27"/>
      <c r="V106" s="27"/>
    </row>
    <row r="107" spans="1:22" x14ac:dyDescent="0.2">
      <c r="A107" s="63">
        <f t="shared" si="1"/>
        <v>13</v>
      </c>
      <c r="B107" s="25" t="s">
        <v>96</v>
      </c>
      <c r="C107" s="26">
        <f>+Cuadro2!C108/Cuadro2!C$148</f>
        <v>2.3229178099104216E-4</v>
      </c>
      <c r="D107" s="26">
        <f>+Cuadro2!D108/Cuadro2!D$148</f>
        <v>0</v>
      </c>
      <c r="E107" s="26">
        <f>+Cuadro2!E108/Cuadro2!E$148</f>
        <v>0</v>
      </c>
      <c r="F107" s="26">
        <f>+Cuadro2!F108/Cuadro2!F$148</f>
        <v>2.3629650610981458E-4</v>
      </c>
      <c r="G107" s="26">
        <f>+Cuadro2!G108/Cuadro2!G$148</f>
        <v>1.5396805577672164E-3</v>
      </c>
      <c r="H107" s="26">
        <f>+Cuadro2!H108/Cuadro2!H$148</f>
        <v>3.6581535951740337E-3</v>
      </c>
      <c r="I107" s="26">
        <f>+Cuadro2!I108/Cuadro2!I$148</f>
        <v>2.5679161729581751E-3</v>
      </c>
      <c r="J107" s="26">
        <f>+Cuadro2!J108/Cuadro2!J$148</f>
        <v>1.5238799877730989E-2</v>
      </c>
      <c r="K107" s="26">
        <f>+Cuadro2!K108/Cuadro2!K$148</f>
        <v>1.9723338942717245E-3</v>
      </c>
      <c r="L107" s="26">
        <f>+Cuadro2!L108/Cuadro2!L$148</f>
        <v>3.0860342269110616E-3</v>
      </c>
      <c r="M107" s="26">
        <f>+Cuadro2!M108/Cuadro2!M$148</f>
        <v>1.2130764697356166E-2</v>
      </c>
      <c r="N107" s="26">
        <f>+Cuadro2!N108/Cuadro2!N$148</f>
        <v>2.8722080950560492E-3</v>
      </c>
      <c r="O107" s="26">
        <f>+Cuadro2!O108/Cuadro2!O$148</f>
        <v>1.0920996739870517E-3</v>
      </c>
      <c r="P107" s="26">
        <f>+Cuadro2!P108/Cuadro2!P$148</f>
        <v>2.697140067875583E-3</v>
      </c>
      <c r="Q107" s="26">
        <f>+Cuadro2!Q108/Cuadro2!Q$148</f>
        <v>2.1192084927785034E-3</v>
      </c>
      <c r="R107" s="26">
        <f>+Cuadro2!R108/Cuadro2!R$148</f>
        <v>2.0601040671126667E-3</v>
      </c>
      <c r="S107" s="26">
        <f>+Cuadro2!S108/Cuadro2!S$148</f>
        <v>3.1115395037309458E-3</v>
      </c>
      <c r="U107" s="27"/>
      <c r="V107" s="27"/>
    </row>
    <row r="108" spans="1:22" x14ac:dyDescent="0.2">
      <c r="A108" s="63">
        <f t="shared" si="1"/>
        <v>14</v>
      </c>
      <c r="B108" s="25" t="s">
        <v>97</v>
      </c>
      <c r="C108" s="26">
        <f>+Cuadro2!C109/Cuadro2!C$148</f>
        <v>8.0374458523579809E-5</v>
      </c>
      <c r="D108" s="26">
        <f>+Cuadro2!D109/Cuadro2!D$148</f>
        <v>1.9121650164227071E-5</v>
      </c>
      <c r="E108" s="26">
        <f>+Cuadro2!E109/Cuadro2!E$148</f>
        <v>0</v>
      </c>
      <c r="F108" s="26">
        <f>+Cuadro2!F109/Cuadro2!F$148</f>
        <v>3.8588019411899297E-4</v>
      </c>
      <c r="G108" s="26">
        <f>+Cuadro2!G109/Cuadro2!G$148</f>
        <v>1.1914461291172196E-3</v>
      </c>
      <c r="H108" s="26">
        <f>+Cuadro2!H109/Cuadro2!H$148</f>
        <v>4.9463371862743469E-3</v>
      </c>
      <c r="I108" s="26">
        <f>+Cuadro2!I109/Cuadro2!I$148</f>
        <v>1.8281281058929225E-3</v>
      </c>
      <c r="J108" s="26">
        <f>+Cuadro2!J109/Cuadro2!J$148</f>
        <v>4.877962130981287E-3</v>
      </c>
      <c r="K108" s="26">
        <f>+Cuadro2!K109/Cuadro2!K$148</f>
        <v>2.3754343992898274E-3</v>
      </c>
      <c r="L108" s="26">
        <f>+Cuadro2!L109/Cuadro2!L$148</f>
        <v>2.6806213772514712E-3</v>
      </c>
      <c r="M108" s="26">
        <f>+Cuadro2!M109/Cuadro2!M$148</f>
        <v>3.4611802062320886E-3</v>
      </c>
      <c r="N108" s="26">
        <f>+Cuadro2!N109/Cuadro2!N$148</f>
        <v>8.7688349043133743E-4</v>
      </c>
      <c r="O108" s="26">
        <f>+Cuadro2!O109/Cuadro2!O$148</f>
        <v>3.1178774654011133E-3</v>
      </c>
      <c r="P108" s="26">
        <f>+Cuadro2!P109/Cuadro2!P$148</f>
        <v>2.0953083723503504E-3</v>
      </c>
      <c r="Q108" s="26">
        <f>+Cuadro2!Q109/Cuadro2!Q$148</f>
        <v>2.0001761897405581E-3</v>
      </c>
      <c r="R108" s="26">
        <f>+Cuadro2!R109/Cuadro2!R$148</f>
        <v>5.2281335173976094E-3</v>
      </c>
      <c r="S108" s="26">
        <f>+Cuadro2!S109/Cuadro2!S$148</f>
        <v>1.744658480766448E-3</v>
      </c>
      <c r="U108" s="27"/>
      <c r="V108" s="27"/>
    </row>
    <row r="109" spans="1:22" x14ac:dyDescent="0.2">
      <c r="A109" s="63">
        <f t="shared" si="1"/>
        <v>15</v>
      </c>
      <c r="B109" s="25" t="s">
        <v>98</v>
      </c>
      <c r="C109" s="26">
        <f>+Cuadro2!C110/Cuadro2!C$148</f>
        <v>1.317129153801256E-2</v>
      </c>
      <c r="D109" s="26">
        <f>+Cuadro2!D110/Cuadro2!D$148</f>
        <v>3.8243300328454142E-5</v>
      </c>
      <c r="E109" s="26">
        <f>+Cuadro2!E110/Cuadro2!E$148</f>
        <v>0</v>
      </c>
      <c r="F109" s="26">
        <f>+Cuadro2!F110/Cuadro2!F$148</f>
        <v>2.2338508439561237E-4</v>
      </c>
      <c r="G109" s="26">
        <f>+Cuadro2!G110/Cuadro2!G$148</f>
        <v>9.7917092847221742E-4</v>
      </c>
      <c r="H109" s="26">
        <f>+Cuadro2!H110/Cuadro2!H$148</f>
        <v>4.2121005480216644E-3</v>
      </c>
      <c r="I109" s="26">
        <f>+Cuadro2!I110/Cuadro2!I$148</f>
        <v>2.9270579043995802E-3</v>
      </c>
      <c r="J109" s="26">
        <f>+Cuadro2!J110/Cuadro2!J$148</f>
        <v>7.8884083483177127E-4</v>
      </c>
      <c r="K109" s="26">
        <f>+Cuadro2!K110/Cuadro2!K$148</f>
        <v>2.0900516674628019E-3</v>
      </c>
      <c r="L109" s="26">
        <f>+Cuadro2!L110/Cuadro2!L$148</f>
        <v>2.7918251144854155E-3</v>
      </c>
      <c r="M109" s="26">
        <f>+Cuadro2!M110/Cuadro2!M$148</f>
        <v>1.5772419804080955E-3</v>
      </c>
      <c r="N109" s="26">
        <f>+Cuadro2!N110/Cuadro2!N$148</f>
        <v>8.1948856840929104E-4</v>
      </c>
      <c r="O109" s="26">
        <f>+Cuadro2!O110/Cuadro2!O$148</f>
        <v>1.4584551603743117E-3</v>
      </c>
      <c r="P109" s="26">
        <f>+Cuadro2!P110/Cuadro2!P$148</f>
        <v>4.3362518312286373E-3</v>
      </c>
      <c r="Q109" s="26">
        <f>+Cuadro2!Q110/Cuadro2!Q$148</f>
        <v>7.8562369473682736E-4</v>
      </c>
      <c r="R109" s="26">
        <f>+Cuadro2!R110/Cuadro2!R$148</f>
        <v>1.5149906198010676E-3</v>
      </c>
      <c r="S109" s="26">
        <f>+Cuadro2!S110/Cuadro2!S$148</f>
        <v>2.3371670023689586E-3</v>
      </c>
      <c r="U109" s="27"/>
      <c r="V109" s="27"/>
    </row>
    <row r="110" spans="1:22" x14ac:dyDescent="0.2">
      <c r="A110" s="63">
        <f t="shared" si="1"/>
        <v>16</v>
      </c>
      <c r="B110" s="25" t="s">
        <v>99</v>
      </c>
      <c r="C110" s="26">
        <f>+Cuadro2!C111/Cuadro2!C$148</f>
        <v>1.7982678667502472E-3</v>
      </c>
      <c r="D110" s="26">
        <f>+Cuadro2!D111/Cuadro2!D$148</f>
        <v>3.8243300328454142E-5</v>
      </c>
      <c r="E110" s="26">
        <f>+Cuadro2!E111/Cuadro2!E$148</f>
        <v>9.589050480251356E-3</v>
      </c>
      <c r="F110" s="26">
        <f>+Cuadro2!F111/Cuadro2!F$148</f>
        <v>1.7673890554482019E-4</v>
      </c>
      <c r="G110" s="26">
        <f>+Cuadro2!G111/Cuadro2!G$148</f>
        <v>5.8616631448090567E-4</v>
      </c>
      <c r="H110" s="26">
        <f>+Cuadro2!H111/Cuadro2!H$148</f>
        <v>3.9619517225679017E-4</v>
      </c>
      <c r="I110" s="26">
        <f>+Cuadro2!I111/Cuadro2!I$148</f>
        <v>5.2339768287597006E-4</v>
      </c>
      <c r="J110" s="26">
        <f>+Cuadro2!J111/Cuadro2!J$148</f>
        <v>2.1641200284013218E-4</v>
      </c>
      <c r="K110" s="26">
        <f>+Cuadro2!K111/Cuadro2!K$148</f>
        <v>5.9121054224679358E-4</v>
      </c>
      <c r="L110" s="26">
        <f>+Cuadro2!L111/Cuadro2!L$148</f>
        <v>7.8369980042564753E-4</v>
      </c>
      <c r="M110" s="26">
        <f>+Cuadro2!M111/Cuadro2!M$148</f>
        <v>8.8481511746644657E-4</v>
      </c>
      <c r="N110" s="26">
        <f>+Cuadro2!N111/Cuadro2!N$148</f>
        <v>3.1185847638506549E-4</v>
      </c>
      <c r="O110" s="26">
        <f>+Cuadro2!O111/Cuadro2!O$148</f>
        <v>7.3870656705766363E-4</v>
      </c>
      <c r="P110" s="26">
        <f>+Cuadro2!P111/Cuadro2!P$148</f>
        <v>4.0195049778792642E-4</v>
      </c>
      <c r="Q110" s="26">
        <f>+Cuadro2!Q111/Cuadro2!Q$148</f>
        <v>3.458325868061246E-4</v>
      </c>
      <c r="R110" s="26">
        <f>+Cuadro2!R111/Cuadro2!R$148</f>
        <v>8.6014654348518546E-4</v>
      </c>
      <c r="S110" s="26">
        <f>+Cuadro2!S111/Cuadro2!S$148</f>
        <v>5.6284987753504932E-4</v>
      </c>
      <c r="U110" s="27"/>
      <c r="V110" s="27"/>
    </row>
    <row r="111" spans="1:22" x14ac:dyDescent="0.2">
      <c r="A111" s="63">
        <f t="shared" si="1"/>
        <v>17</v>
      </c>
      <c r="B111" s="25" t="s">
        <v>100</v>
      </c>
      <c r="C111" s="26">
        <f>+Cuadro2!C112/Cuadro2!C$148</f>
        <v>1.8967177203491752E-6</v>
      </c>
      <c r="D111" s="26">
        <f>+Cuadro2!D112/Cuadro2!D$148</f>
        <v>9.943258085398077E-4</v>
      </c>
      <c r="E111" s="26">
        <f>+Cuadro2!E112/Cuadro2!E$148</f>
        <v>0</v>
      </c>
      <c r="F111" s="26">
        <f>+Cuadro2!F112/Cuadro2!F$148</f>
        <v>2.5996417512679049E-2</v>
      </c>
      <c r="G111" s="26">
        <f>+Cuadro2!G112/Cuadro2!G$148</f>
        <v>3.6262757860790092E-2</v>
      </c>
      <c r="H111" s="26">
        <f>+Cuadro2!H112/Cuadro2!H$148</f>
        <v>5.1171562559584313E-2</v>
      </c>
      <c r="I111" s="26">
        <f>+Cuadro2!I112/Cuadro2!I$148</f>
        <v>3.2524807584432602E-2</v>
      </c>
      <c r="J111" s="26">
        <f>+Cuadro2!J112/Cuadro2!J$148</f>
        <v>2.9724235049224827E-2</v>
      </c>
      <c r="K111" s="26">
        <f>+Cuadro2!K112/Cuadro2!K$148</f>
        <v>3.4059983171890108E-2</v>
      </c>
      <c r="L111" s="26">
        <f>+Cuadro2!L112/Cuadro2!L$148</f>
        <v>2.7111558720069363E-2</v>
      </c>
      <c r="M111" s="26">
        <f>+Cuadro2!M112/Cuadro2!M$148</f>
        <v>3.6134107527657923E-2</v>
      </c>
      <c r="N111" s="26">
        <f>+Cuadro2!N112/Cuadro2!N$148</f>
        <v>2.6202841108917262E-2</v>
      </c>
      <c r="O111" s="26">
        <f>+Cuadro2!O112/Cuadro2!O$148</f>
        <v>3.7504948672042446E-2</v>
      </c>
      <c r="P111" s="26">
        <f>+Cuadro2!P112/Cuadro2!P$148</f>
        <v>3.5776123929015094E-2</v>
      </c>
      <c r="Q111" s="26">
        <f>+Cuadro2!Q112/Cuadro2!Q$148</f>
        <v>2.6084656431510422E-2</v>
      </c>
      <c r="R111" s="26">
        <f>+Cuadro2!R112/Cuadro2!R$148</f>
        <v>3.0982974054015761E-2</v>
      </c>
      <c r="S111" s="26">
        <f>+Cuadro2!S112/Cuadro2!S$148</f>
        <v>2.8918595218229773E-2</v>
      </c>
      <c r="U111" s="27"/>
      <c r="V111" s="27"/>
    </row>
    <row r="112" spans="1:22" x14ac:dyDescent="0.2">
      <c r="A112" s="63">
        <f t="shared" si="1"/>
        <v>18</v>
      </c>
      <c r="B112" s="25" t="s">
        <v>101</v>
      </c>
      <c r="C112" s="26">
        <f>+Cuadro2!C113/Cuadro2!C$148</f>
        <v>9.6384577635121246E-3</v>
      </c>
      <c r="D112" s="26">
        <f>+Cuadro2!D113/Cuadro2!D$148</f>
        <v>4.2067630361299551E-4</v>
      </c>
      <c r="E112" s="26">
        <f>+Cuadro2!E113/Cuadro2!E$148</f>
        <v>0</v>
      </c>
      <c r="F112" s="26">
        <f>+Cuadro2!F113/Cuadro2!F$148</f>
        <v>3.8699045733758923E-3</v>
      </c>
      <c r="G112" s="26">
        <f>+Cuadro2!G113/Cuadro2!G$148</f>
        <v>2.367242450725626E-3</v>
      </c>
      <c r="H112" s="26">
        <f>+Cuadro2!H113/Cuadro2!H$148</f>
        <v>2.6606421500920906E-3</v>
      </c>
      <c r="I112" s="26">
        <f>+Cuadro2!I113/Cuadro2!I$148</f>
        <v>1.8341600299839728E-3</v>
      </c>
      <c r="J112" s="26">
        <f>+Cuadro2!J113/Cuadro2!J$148</f>
        <v>2.824634612003038E-3</v>
      </c>
      <c r="K112" s="26">
        <f>+Cuadro2!K113/Cuadro2!K$148</f>
        <v>2.2784702551802566E-3</v>
      </c>
      <c r="L112" s="26">
        <f>+Cuadro2!L113/Cuadro2!L$148</f>
        <v>2.7022267960069473E-3</v>
      </c>
      <c r="M112" s="26">
        <f>+Cuadro2!M113/Cuadro2!M$148</f>
        <v>1.9847696013050699E-3</v>
      </c>
      <c r="N112" s="26">
        <f>+Cuadro2!N113/Cuadro2!N$148</f>
        <v>9.8461235371984611E-4</v>
      </c>
      <c r="O112" s="26">
        <f>+Cuadro2!O113/Cuadro2!O$148</f>
        <v>1.7913732119698351E-3</v>
      </c>
      <c r="P112" s="26">
        <f>+Cuadro2!P113/Cuadro2!P$148</f>
        <v>3.8947058014686484E-3</v>
      </c>
      <c r="Q112" s="26">
        <f>+Cuadro2!Q113/Cuadro2!Q$148</f>
        <v>1.4423046785276288E-3</v>
      </c>
      <c r="R112" s="26">
        <f>+Cuadro2!R113/Cuadro2!R$148</f>
        <v>2.191072882375843E-3</v>
      </c>
      <c r="S112" s="26">
        <f>+Cuadro2!S113/Cuadro2!S$148</f>
        <v>3.250287205987727E-3</v>
      </c>
      <c r="U112" s="27"/>
      <c r="V112" s="27"/>
    </row>
    <row r="113" spans="1:22" x14ac:dyDescent="0.2">
      <c r="A113" s="63">
        <f t="shared" si="1"/>
        <v>19</v>
      </c>
      <c r="B113" s="25" t="s">
        <v>102</v>
      </c>
      <c r="C113" s="26">
        <f>+Cuadro2!C114/Cuadro2!C$148</f>
        <v>5.4107781027695392E-3</v>
      </c>
      <c r="D113" s="26">
        <f>+Cuadro2!D114/Cuadro2!D$148</f>
        <v>0</v>
      </c>
      <c r="E113" s="26">
        <f>+Cuadro2!E114/Cuadro2!E$148</f>
        <v>0</v>
      </c>
      <c r="F113" s="26">
        <f>+Cuadro2!F114/Cuadro2!F$148</f>
        <v>2.0851174779469437E-4</v>
      </c>
      <c r="G113" s="26">
        <f>+Cuadro2!G114/Cuadro2!G$148</f>
        <v>6.2585344813808686E-4</v>
      </c>
      <c r="H113" s="26">
        <f>+Cuadro2!H114/Cuadro2!H$148</f>
        <v>9.8995791280662702E-4</v>
      </c>
      <c r="I113" s="26">
        <f>+Cuadro2!I114/Cuadro2!I$148</f>
        <v>9.5329641501935467E-4</v>
      </c>
      <c r="J113" s="26">
        <f>+Cuadro2!J114/Cuadro2!J$148</f>
        <v>7.8735170059233018E-4</v>
      </c>
      <c r="K113" s="26">
        <f>+Cuadro2!K114/Cuadro2!K$148</f>
        <v>1.5797595961216152E-3</v>
      </c>
      <c r="L113" s="26">
        <f>+Cuadro2!L114/Cuadro2!L$148</f>
        <v>1.6402474185160147E-3</v>
      </c>
      <c r="M113" s="26">
        <f>+Cuadro2!M114/Cuadro2!M$148</f>
        <v>1.0711639822275571E-3</v>
      </c>
      <c r="N113" s="26">
        <f>+Cuadro2!N114/Cuadro2!N$148</f>
        <v>4.9449142139297716E-4</v>
      </c>
      <c r="O113" s="26">
        <f>+Cuadro2!O114/Cuadro2!O$148</f>
        <v>1.181251626616862E-3</v>
      </c>
      <c r="P113" s="26">
        <f>+Cuadro2!P114/Cuadro2!P$148</f>
        <v>1.2151940457447007E-3</v>
      </c>
      <c r="Q113" s="26">
        <f>+Cuadro2!Q114/Cuadro2!Q$148</f>
        <v>1.154542585051381E-3</v>
      </c>
      <c r="R113" s="26">
        <f>+Cuadro2!R114/Cuadro2!R$148</f>
        <v>1.8087855297157607E-3</v>
      </c>
      <c r="S113" s="26">
        <f>+Cuadro2!S114/Cuadro2!S$148</f>
        <v>1.1554681756130243E-3</v>
      </c>
      <c r="U113" s="27"/>
      <c r="V113" s="27"/>
    </row>
    <row r="114" spans="1:22" x14ac:dyDescent="0.2">
      <c r="A114" s="63">
        <f t="shared" si="1"/>
        <v>20</v>
      </c>
      <c r="B114" s="25" t="s">
        <v>103</v>
      </c>
      <c r="C114" s="26">
        <f>+Cuadro2!C115/Cuadro2!C$148</f>
        <v>2.0777122003919308E-2</v>
      </c>
      <c r="D114" s="26">
        <f>+Cuadro2!D115/Cuadro2!D$148</f>
        <v>0</v>
      </c>
      <c r="E114" s="26">
        <f>+Cuadro2!E115/Cuadro2!E$148</f>
        <v>0</v>
      </c>
      <c r="F114" s="26">
        <f>+Cuadro2!F115/Cuadro2!F$148</f>
        <v>1.1891574834883563E-4</v>
      </c>
      <c r="G114" s="26">
        <f>+Cuadro2!G115/Cuadro2!G$148</f>
        <v>5.135179328377399E-4</v>
      </c>
      <c r="H114" s="26">
        <f>+Cuadro2!H115/Cuadro2!H$148</f>
        <v>5.3261795816982591E-4</v>
      </c>
      <c r="I114" s="26">
        <f>+Cuadro2!I115/Cuadro2!I$148</f>
        <v>1.7966238517120267E-3</v>
      </c>
      <c r="J114" s="26">
        <f>+Cuadro2!J115/Cuadro2!J$148</f>
        <v>9.7778642620441293E-4</v>
      </c>
      <c r="K114" s="26">
        <f>+Cuadro2!K115/Cuadro2!K$148</f>
        <v>1.7122097015317612E-3</v>
      </c>
      <c r="L114" s="26">
        <f>+Cuadro2!L115/Cuadro2!L$148</f>
        <v>1.7068485456425016E-3</v>
      </c>
      <c r="M114" s="26">
        <f>+Cuadro2!M115/Cuadro2!M$148</f>
        <v>1.1328520578422769E-3</v>
      </c>
      <c r="N114" s="26">
        <f>+Cuadro2!N115/Cuadro2!N$148</f>
        <v>8.3341504054357859E-4</v>
      </c>
      <c r="O114" s="26">
        <f>+Cuadro2!O115/Cuadro2!O$148</f>
        <v>1.1658017968135331E-3</v>
      </c>
      <c r="P114" s="26">
        <f>+Cuadro2!P115/Cuadro2!P$148</f>
        <v>3.6481148163927529E-3</v>
      </c>
      <c r="Q114" s="26">
        <f>+Cuadro2!Q115/Cuadro2!Q$148</f>
        <v>8.0803066392728658E-4</v>
      </c>
      <c r="R114" s="26">
        <f>+Cuadro2!R115/Cuadro2!R$148</f>
        <v>1.4158790839262315E-3</v>
      </c>
      <c r="S114" s="26">
        <f>+Cuadro2!S115/Cuadro2!S$148</f>
        <v>2.4698545214057637E-3</v>
      </c>
      <c r="U114" s="27"/>
      <c r="V114" s="27"/>
    </row>
    <row r="115" spans="1:22" x14ac:dyDescent="0.2">
      <c r="A115" s="63">
        <f t="shared" si="1"/>
        <v>21</v>
      </c>
      <c r="B115" s="25" t="s">
        <v>104</v>
      </c>
      <c r="C115" s="26">
        <f>+Cuadro2!C116/Cuadro2!C$148</f>
        <v>2.6079740404404264E-2</v>
      </c>
      <c r="D115" s="26">
        <f>+Cuadro2!D116/Cuadro2!D$148</f>
        <v>0</v>
      </c>
      <c r="E115" s="26">
        <f>+Cuadro2!E116/Cuadro2!E$148</f>
        <v>0</v>
      </c>
      <c r="F115" s="26">
        <f>+Cuadro2!F116/Cuadro2!F$148</f>
        <v>1.3255227299013579E-3</v>
      </c>
      <c r="G115" s="26">
        <f>+Cuadro2!G116/Cuadro2!G$148</f>
        <v>3.5452615181908592E-3</v>
      </c>
      <c r="H115" s="26">
        <f>+Cuadro2!H116/Cuadro2!H$148</f>
        <v>4.0759976464037192E-3</v>
      </c>
      <c r="I115" s="26">
        <f>+Cuadro2!I116/Cuadro2!I$148</f>
        <v>1.9242292069408709E-3</v>
      </c>
      <c r="J115" s="26">
        <f>+Cuadro2!J116/Cuadro2!J$148</f>
        <v>1.3542676636322771E-3</v>
      </c>
      <c r="K115" s="26">
        <f>+Cuadro2!K116/Cuadro2!K$148</f>
        <v>2.245022323261557E-3</v>
      </c>
      <c r="L115" s="26">
        <f>+Cuadro2!L116/Cuadro2!L$148</f>
        <v>2.3762143889859821E-3</v>
      </c>
      <c r="M115" s="26">
        <f>+Cuadro2!M116/Cuadro2!M$148</f>
        <v>1.7271382918626716E-3</v>
      </c>
      <c r="N115" s="26">
        <f>+Cuadro2!N116/Cuadro2!N$148</f>
        <v>7.9718781345487701E-4</v>
      </c>
      <c r="O115" s="26">
        <f>+Cuadro2!O116/Cuadro2!O$148</f>
        <v>1.8578346346323541E-3</v>
      </c>
      <c r="P115" s="26">
        <f>+Cuadro2!P116/Cuadro2!P$148</f>
        <v>2.2452244634326526E-3</v>
      </c>
      <c r="Q115" s="26">
        <f>+Cuadro2!Q116/Cuadro2!Q$148</f>
        <v>1.4930441202005982E-3</v>
      </c>
      <c r="R115" s="26">
        <f>+Cuadro2!R116/Cuadro2!R$148</f>
        <v>1.883119181621888E-3</v>
      </c>
      <c r="S115" s="26">
        <f>+Cuadro2!S116/Cuadro2!S$148</f>
        <v>3.6533944825884895E-3</v>
      </c>
      <c r="U115" s="27"/>
      <c r="V115" s="27"/>
    </row>
    <row r="116" spans="1:22" x14ac:dyDescent="0.2">
      <c r="A116" s="63">
        <f t="shared" si="1"/>
        <v>22</v>
      </c>
      <c r="B116" s="25" t="s">
        <v>105</v>
      </c>
      <c r="C116" s="26">
        <f>+Cuadro2!C117/Cuadro2!C$148</f>
        <v>4.9165151226202341E-3</v>
      </c>
      <c r="D116" s="26">
        <f>+Cuadro2!D117/Cuadro2!D$148</f>
        <v>0</v>
      </c>
      <c r="E116" s="26">
        <f>+Cuadro2!E117/Cuadro2!E$148</f>
        <v>0</v>
      </c>
      <c r="F116" s="26">
        <f>+Cuadro2!F117/Cuadro2!F$148</f>
        <v>2.3989791739412425E-4</v>
      </c>
      <c r="G116" s="26">
        <f>+Cuadro2!G117/Cuadro2!G$148</f>
        <v>5.5251189007658437E-4</v>
      </c>
      <c r="H116" s="26">
        <f>+Cuadro2!H117/Cuadro2!H$148</f>
        <v>5.382806246297259E-4</v>
      </c>
      <c r="I116" s="26">
        <f>+Cuadro2!I117/Cuadro2!I$148</f>
        <v>5.7402568129613445E-4</v>
      </c>
      <c r="J116" s="26">
        <f>+Cuadro2!J117/Cuadro2!J$148</f>
        <v>7.1464545373390177E-4</v>
      </c>
      <c r="K116" s="26">
        <f>+Cuadro2!K117/Cuadro2!K$148</f>
        <v>9.4382582530956561E-4</v>
      </c>
      <c r="L116" s="26">
        <f>+Cuadro2!L117/Cuadro2!L$148</f>
        <v>1.1367292486441493E-3</v>
      </c>
      <c r="M116" s="26">
        <f>+Cuadro2!M117/Cuadro2!M$148</f>
        <v>8.4384779059409551E-4</v>
      </c>
      <c r="N116" s="26">
        <f>+Cuadro2!N117/Cuadro2!N$148</f>
        <v>4.1627318493524907E-4</v>
      </c>
      <c r="O116" s="26">
        <f>+Cuadro2!O117/Cuadro2!O$148</f>
        <v>6.5753389879974922E-4</v>
      </c>
      <c r="P116" s="26">
        <f>+Cuadro2!P117/Cuadro2!P$148</f>
        <v>1.9513789378921957E-3</v>
      </c>
      <c r="Q116" s="26">
        <f>+Cuadro2!Q117/Cuadro2!Q$148</f>
        <v>5.8619082605999406E-4</v>
      </c>
      <c r="R116" s="26">
        <f>+Cuadro2!R117/Cuadro2!R$148</f>
        <v>1.0017344518778088E-3</v>
      </c>
      <c r="S116" s="26">
        <f>+Cuadro2!S117/Cuadro2!S$148</f>
        <v>9.288611290761042E-4</v>
      </c>
      <c r="U116" s="27"/>
      <c r="V116" s="27"/>
    </row>
    <row r="117" spans="1:22" x14ac:dyDescent="0.2">
      <c r="A117" s="63">
        <f t="shared" si="1"/>
        <v>23</v>
      </c>
      <c r="B117" s="25" t="s">
        <v>106</v>
      </c>
      <c r="C117" s="26">
        <f>+Cuadro2!C118/Cuadro2!C$148</f>
        <v>9.7379519669151069E-3</v>
      </c>
      <c r="D117" s="26">
        <f>+Cuadro2!D118/Cuadro2!D$148</f>
        <v>1.9121650164227071E-5</v>
      </c>
      <c r="E117" s="26">
        <f>+Cuadro2!E118/Cuadro2!E$148</f>
        <v>2.7262279380704871E-3</v>
      </c>
      <c r="F117" s="26">
        <f>+Cuadro2!F118/Cuadro2!F$148</f>
        <v>1.1294689934986462E-3</v>
      </c>
      <c r="G117" s="26">
        <f>+Cuadro2!G118/Cuadro2!G$148</f>
        <v>1.2182255656173473E-3</v>
      </c>
      <c r="H117" s="26">
        <f>+Cuadro2!H118/Cuadro2!H$148</f>
        <v>5.3303808152017681E-3</v>
      </c>
      <c r="I117" s="26">
        <f>+Cuadro2!I118/Cuadro2!I$148</f>
        <v>2.0911747063451286E-3</v>
      </c>
      <c r="J117" s="26">
        <f>+Cuadro2!J118/Cuadro2!J$148</f>
        <v>1.463314915312524E-3</v>
      </c>
      <c r="K117" s="26">
        <f>+Cuadro2!K118/Cuadro2!K$148</f>
        <v>2.609283539341587E-3</v>
      </c>
      <c r="L117" s="26">
        <f>+Cuadro2!L118/Cuadro2!L$148</f>
        <v>2.7971571042983124E-3</v>
      </c>
      <c r="M117" s="26">
        <f>+Cuadro2!M118/Cuadro2!M$148</f>
        <v>1.6645392534637919E-3</v>
      </c>
      <c r="N117" s="26">
        <f>+Cuadro2!N118/Cuadro2!N$148</f>
        <v>7.6069618909987838E-4</v>
      </c>
      <c r="O117" s="26">
        <f>+Cuadro2!O118/Cuadro2!O$148</f>
        <v>1.8316609548361615E-3</v>
      </c>
      <c r="P117" s="26">
        <f>+Cuadro2!P118/Cuadro2!P$148</f>
        <v>4.3811423438203977E-3</v>
      </c>
      <c r="Q117" s="26">
        <f>+Cuadro2!Q118/Cuadro2!Q$148</f>
        <v>1.2802147681824254E-3</v>
      </c>
      <c r="R117" s="26">
        <f>+Cuadro2!R118/Cuadro2!R$148</f>
        <v>1.9751513220770929E-3</v>
      </c>
      <c r="S117" s="26">
        <f>+Cuadro2!S118/Cuadro2!S$148</f>
        <v>2.437192484180656E-3</v>
      </c>
      <c r="U117" s="27"/>
      <c r="V117" s="27"/>
    </row>
    <row r="118" spans="1:22" x14ac:dyDescent="0.2">
      <c r="A118" s="63">
        <f t="shared" si="1"/>
        <v>24</v>
      </c>
      <c r="B118" s="25" t="s">
        <v>107</v>
      </c>
      <c r="C118" s="26">
        <f>+Cuadro2!C119/Cuadro2!C$148</f>
        <v>7.4619581638536714E-3</v>
      </c>
      <c r="D118" s="26">
        <f>+Cuadro2!D119/Cuadro2!D$148</f>
        <v>1.9121650164227071E-5</v>
      </c>
      <c r="E118" s="26">
        <f>+Cuadro2!E119/Cuadro2!E$148</f>
        <v>0</v>
      </c>
      <c r="F118" s="26">
        <f>+Cuadro2!F119/Cuadro2!F$148</f>
        <v>1.445973350703742E-3</v>
      </c>
      <c r="G118" s="26">
        <f>+Cuadro2!G119/Cuadro2!G$148</f>
        <v>1.8539261955162517E-3</v>
      </c>
      <c r="H118" s="26">
        <f>+Cuadro2!H119/Cuadro2!H$148</f>
        <v>2.0173809017531544E-3</v>
      </c>
      <c r="I118" s="26">
        <f>+Cuadro2!I119/Cuadro2!I$148</f>
        <v>2.3575430093208134E-3</v>
      </c>
      <c r="J118" s="26">
        <f>+Cuadro2!J119/Cuadro2!J$148</f>
        <v>2.0655612899626759E-3</v>
      </c>
      <c r="K118" s="26">
        <f>+Cuadro2!K119/Cuadro2!K$148</f>
        <v>2.7355163250508759E-3</v>
      </c>
      <c r="L118" s="26">
        <f>+Cuadro2!L119/Cuadro2!L$148</f>
        <v>4.1958476707362486E-3</v>
      </c>
      <c r="M118" s="26">
        <f>+Cuadro2!M119/Cuadro2!M$148</f>
        <v>2.262656086056193E-3</v>
      </c>
      <c r="N118" s="26">
        <f>+Cuadro2!N119/Cuadro2!N$148</f>
        <v>1.1040811362795356E-3</v>
      </c>
      <c r="O118" s="26">
        <f>+Cuadro2!O119/Cuadro2!O$148</f>
        <v>2.9518110369133638E-3</v>
      </c>
      <c r="P118" s="26">
        <f>+Cuadro2!P119/Cuadro2!P$148</f>
        <v>1.8394588338637187E-3</v>
      </c>
      <c r="Q118" s="26">
        <f>+Cuadro2!Q119/Cuadro2!Q$148</f>
        <v>1.9541314449233486E-3</v>
      </c>
      <c r="R118" s="26">
        <f>+Cuadro2!R119/Cuadro2!R$148</f>
        <v>2.6052175144242657E-3</v>
      </c>
      <c r="S118" s="26">
        <f>+Cuadro2!S119/Cuadro2!S$148</f>
        <v>2.4368004493759343E-3</v>
      </c>
      <c r="U118" s="27"/>
      <c r="V118" s="27"/>
    </row>
    <row r="119" spans="1:22" x14ac:dyDescent="0.2">
      <c r="A119" s="63">
        <f t="shared" si="1"/>
        <v>25</v>
      </c>
      <c r="B119" s="25" t="s">
        <v>108</v>
      </c>
      <c r="C119" s="26">
        <f>+Cuadro2!C120/Cuadro2!C$148</f>
        <v>2.0619192935102722E-2</v>
      </c>
      <c r="D119" s="26">
        <f>+Cuadro2!D120/Cuadro2!D$148</f>
        <v>0</v>
      </c>
      <c r="E119" s="26">
        <f>+Cuadro2!E120/Cuadro2!E$148</f>
        <v>0</v>
      </c>
      <c r="F119" s="26">
        <f>+Cuadro2!F120/Cuadro2!F$148</f>
        <v>1.0508119525142402E-3</v>
      </c>
      <c r="G119" s="26">
        <f>+Cuadro2!G120/Cuadro2!G$148</f>
        <v>3.2274067464708868E-3</v>
      </c>
      <c r="H119" s="26">
        <f>+Cuadro2!H120/Cuadro2!H$148</f>
        <v>1.7451498795486146E-3</v>
      </c>
      <c r="I119" s="26">
        <f>+Cuadro2!I120/Cuadro2!I$148</f>
        <v>2.7286788158286802E-3</v>
      </c>
      <c r="J119" s="26">
        <f>+Cuadro2!J120/Cuadro2!J$148</f>
        <v>2.3789651032369084E-3</v>
      </c>
      <c r="K119" s="26">
        <f>+Cuadro2!K120/Cuadro2!K$148</f>
        <v>3.1005494973959358E-3</v>
      </c>
      <c r="L119" s="26">
        <f>+Cuadro2!L120/Cuadro2!L$148</f>
        <v>2.7907603696088264E-3</v>
      </c>
      <c r="M119" s="26">
        <f>+Cuadro2!M120/Cuadro2!M$148</f>
        <v>2.2850291234555362E-3</v>
      </c>
      <c r="N119" s="26">
        <f>+Cuadro2!N120/Cuadro2!N$148</f>
        <v>6.4511549108899231E-4</v>
      </c>
      <c r="O119" s="26">
        <f>+Cuadro2!O120/Cuadro2!O$148</f>
        <v>1.8656436875591736E-3</v>
      </c>
      <c r="P119" s="26">
        <f>+Cuadro2!P120/Cuadro2!P$148</f>
        <v>2.8416607724633344E-3</v>
      </c>
      <c r="Q119" s="26">
        <f>+Cuadro2!Q120/Cuadro2!Q$148</f>
        <v>1.4981295584755869E-3</v>
      </c>
      <c r="R119" s="26">
        <f>+Cuadro2!R120/Cuadro2!R$148</f>
        <v>2.4707090014512737E-3</v>
      </c>
      <c r="S119" s="26">
        <f>+Cuadro2!S120/Cuadro2!S$148</f>
        <v>3.3562812768287314E-3</v>
      </c>
      <c r="U119" s="27"/>
      <c r="V119" s="27"/>
    </row>
    <row r="120" spans="1:22" x14ac:dyDescent="0.2">
      <c r="A120" s="63">
        <f t="shared" si="1"/>
        <v>26</v>
      </c>
      <c r="B120" s="25" t="s">
        <v>109</v>
      </c>
      <c r="C120" s="26">
        <f>+Cuadro2!C121/Cuadro2!C$148</f>
        <v>3.1692760227724583E-3</v>
      </c>
      <c r="D120" s="26">
        <f>+Cuadro2!D121/Cuadro2!D$148</f>
        <v>0</v>
      </c>
      <c r="E120" s="26">
        <f>+Cuadro2!E121/Cuadro2!E$148</f>
        <v>0</v>
      </c>
      <c r="F120" s="26">
        <f>+Cuadro2!F121/Cuadro2!F$148</f>
        <v>2.7328422149315145E-4</v>
      </c>
      <c r="G120" s="26">
        <f>+Cuadro2!G121/Cuadro2!G$148</f>
        <v>2.9894236543027264E-4</v>
      </c>
      <c r="H120" s="26">
        <f>+Cuadro2!H121/Cuadro2!H$148</f>
        <v>1.8915394885258138E-3</v>
      </c>
      <c r="I120" s="26">
        <f>+Cuadro2!I121/Cuadro2!I$148</f>
        <v>1.3343625297604687E-3</v>
      </c>
      <c r="J120" s="26">
        <f>+Cuadro2!J121/Cuadro2!J$148</f>
        <v>1.0228641739171186E-3</v>
      </c>
      <c r="K120" s="26">
        <f>+Cuadro2!K121/Cuadro2!K$148</f>
        <v>1.0077659748116646E-3</v>
      </c>
      <c r="L120" s="26">
        <f>+Cuadro2!L121/Cuadro2!L$148</f>
        <v>1.3930744490052713E-3</v>
      </c>
      <c r="M120" s="26">
        <f>+Cuadro2!M121/Cuadro2!M$148</f>
        <v>7.0470885847427438E-4</v>
      </c>
      <c r="N120" s="26">
        <f>+Cuadro2!N121/Cuadro2!N$148</f>
        <v>3.9362655610062562E-4</v>
      </c>
      <c r="O120" s="26">
        <f>+Cuadro2!O121/Cuadro2!O$148</f>
        <v>7.53403343721432E-4</v>
      </c>
      <c r="P120" s="26">
        <f>+Cuadro2!P121/Cuadro2!P$148</f>
        <v>9.7632364167357926E-4</v>
      </c>
      <c r="Q120" s="26">
        <f>+Cuadro2!Q121/Cuadro2!Q$148</f>
        <v>3.5384425948705144E-4</v>
      </c>
      <c r="R120" s="26">
        <f>+Cuadro2!R121/Cuadro2!R$148</f>
        <v>1.0548299175250425E-3</v>
      </c>
      <c r="S120" s="26">
        <f>+Cuadro2!S121/Cuadro2!S$148</f>
        <v>8.9721883088619847E-4</v>
      </c>
      <c r="U120" s="27"/>
      <c r="V120" s="27"/>
    </row>
    <row r="121" spans="1:22" x14ac:dyDescent="0.2">
      <c r="A121" s="63">
        <f t="shared" si="1"/>
        <v>27</v>
      </c>
      <c r="B121" s="25" t="s">
        <v>110</v>
      </c>
      <c r="C121" s="26">
        <f>+Cuadro2!C122/Cuadro2!C$148</f>
        <v>6.5039381388019386E-3</v>
      </c>
      <c r="D121" s="26">
        <f>+Cuadro2!D122/Cuadro2!D$148</f>
        <v>3.8243300328454142E-5</v>
      </c>
      <c r="E121" s="26">
        <f>+Cuadro2!E122/Cuadro2!E$148</f>
        <v>0</v>
      </c>
      <c r="F121" s="26">
        <f>+Cuadro2!F122/Cuadro2!F$148</f>
        <v>1.4372771995004535E-3</v>
      </c>
      <c r="G121" s="26">
        <f>+Cuadro2!G122/Cuadro2!G$148</f>
        <v>1.4182747712410057E-3</v>
      </c>
      <c r="H121" s="26">
        <f>+Cuadro2!H122/Cuadro2!H$148</f>
        <v>1.3092161249333753E-3</v>
      </c>
      <c r="I121" s="26">
        <f>+Cuadro2!I122/Cuadro2!I$148</f>
        <v>1.4618564819152914E-3</v>
      </c>
      <c r="J121" s="26">
        <f>+Cuadro2!J122/Cuadro2!J$148</f>
        <v>3.1132698549923405E-3</v>
      </c>
      <c r="K121" s="26">
        <f>+Cuadro2!K122/Cuadro2!K$148</f>
        <v>1.5750231320332427E-3</v>
      </c>
      <c r="L121" s="26">
        <f>+Cuadro2!L122/Cuadro2!L$148</f>
        <v>2.4578837160270472E-3</v>
      </c>
      <c r="M121" s="26">
        <f>+Cuadro2!M122/Cuadro2!M$148</f>
        <v>1.4318839805119363E-3</v>
      </c>
      <c r="N121" s="26">
        <f>+Cuadro2!N122/Cuadro2!N$148</f>
        <v>5.8138232953203553E-4</v>
      </c>
      <c r="O121" s="26">
        <f>+Cuadro2!O122/Cuadro2!O$148</f>
        <v>1.4953235218711841E-3</v>
      </c>
      <c r="P121" s="26">
        <f>+Cuadro2!P122/Cuadro2!P$148</f>
        <v>1.7016922103814168E-3</v>
      </c>
      <c r="Q121" s="26">
        <f>+Cuadro2!Q122/Cuadro2!Q$148</f>
        <v>1.0845444392476235E-3</v>
      </c>
      <c r="R121" s="26">
        <f>+Cuadro2!R122/Cuadro2!R$148</f>
        <v>1.8300237159746544E-3</v>
      </c>
      <c r="S121" s="26">
        <f>+Cuadro2!S122/Cuadro2!S$148</f>
        <v>1.8593043741149877E-3</v>
      </c>
      <c r="U121" s="27"/>
      <c r="V121" s="27"/>
    </row>
    <row r="122" spans="1:22" x14ac:dyDescent="0.2">
      <c r="A122" s="63">
        <f t="shared" si="1"/>
        <v>28</v>
      </c>
      <c r="B122" s="25" t="s">
        <v>111</v>
      </c>
      <c r="C122" s="26">
        <f>+Cuadro2!C123/Cuadro2!C$148</f>
        <v>1.1640298344412443E-2</v>
      </c>
      <c r="D122" s="26">
        <f>+Cuadro2!D123/Cuadro2!D$148</f>
        <v>1.9121650164227071E-5</v>
      </c>
      <c r="E122" s="26">
        <f>+Cuadro2!E123/Cuadro2!E$148</f>
        <v>1.1853477572807772E-3</v>
      </c>
      <c r="F122" s="26">
        <f>+Cuadro2!F123/Cuadro2!F$148</f>
        <v>8.8660766341824599E-4</v>
      </c>
      <c r="G122" s="26">
        <f>+Cuadro2!G123/Cuadro2!G$148</f>
        <v>1.5409714812095678E-3</v>
      </c>
      <c r="H122" s="26">
        <f>+Cuadro2!H123/Cuadro2!H$148</f>
        <v>1.5543096067377991E-3</v>
      </c>
      <c r="I122" s="26">
        <f>+Cuadro2!I123/Cuadro2!I$148</f>
        <v>1.7424580127106738E-3</v>
      </c>
      <c r="J122" s="26">
        <f>+Cuadro2!J123/Cuadro2!J$148</f>
        <v>1.1847215443704169E-3</v>
      </c>
      <c r="K122" s="26">
        <f>+Cuadro2!K123/Cuadro2!K$148</f>
        <v>1.9221064098535875E-3</v>
      </c>
      <c r="L122" s="26">
        <f>+Cuadro2!L123/Cuadro2!L$148</f>
        <v>3.1718521239157819E-3</v>
      </c>
      <c r="M122" s="26">
        <f>+Cuadro2!M123/Cuadro2!M$148</f>
        <v>1.4410122468682372E-3</v>
      </c>
      <c r="N122" s="26">
        <f>+Cuadro2!N123/Cuadro2!N$148</f>
        <v>6.1833400501427394E-4</v>
      </c>
      <c r="O122" s="26">
        <f>+Cuadro2!O123/Cuadro2!O$148</f>
        <v>1.8937337813879321E-3</v>
      </c>
      <c r="P122" s="26">
        <f>+Cuadro2!P123/Cuadro2!P$148</f>
        <v>3.5965706114228098E-3</v>
      </c>
      <c r="Q122" s="26">
        <f>+Cuadro2!Q123/Cuadro2!Q$148</f>
        <v>8.7458914560599075E-4</v>
      </c>
      <c r="R122" s="26">
        <f>+Cuadro2!R123/Cuadro2!R$148</f>
        <v>2.2795653251212328E-3</v>
      </c>
      <c r="S122" s="26">
        <f>+Cuadro2!S123/Cuadro2!S$148</f>
        <v>2.2015561517314086E-3</v>
      </c>
      <c r="U122" s="27"/>
      <c r="V122" s="27"/>
    </row>
    <row r="123" spans="1:22" ht="5.0999999999999996" customHeight="1" x14ac:dyDescent="0.2">
      <c r="A123" s="63"/>
      <c r="B123" s="59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U123" s="27"/>
      <c r="V123" s="27"/>
    </row>
    <row r="124" spans="1:22" x14ac:dyDescent="0.2">
      <c r="A124" s="63">
        <v>1</v>
      </c>
      <c r="B124" s="25" t="s">
        <v>112</v>
      </c>
      <c r="C124" s="26">
        <f>+Cuadro2!C125/Cuadro2!C$148</f>
        <v>8.4176449326660401E-3</v>
      </c>
      <c r="D124" s="26">
        <f>+Cuadro2!D125/Cuadro2!D$148</f>
        <v>5.7364950492681207E-5</v>
      </c>
      <c r="E124" s="26">
        <f>+Cuadro2!E125/Cuadro2!E$148</f>
        <v>0</v>
      </c>
      <c r="F124" s="26">
        <f>+Cuadro2!F125/Cuadro2!F$148</f>
        <v>1.7586283224123268E-4</v>
      </c>
      <c r="G124" s="26">
        <f>+Cuadro2!G125/Cuadro2!G$148</f>
        <v>5.3557275172570089E-4</v>
      </c>
      <c r="H124" s="26">
        <f>+Cuadro2!H125/Cuadro2!H$148</f>
        <v>3.8223890345477071E-4</v>
      </c>
      <c r="I124" s="26">
        <f>+Cuadro2!I125/Cuadro2!I$148</f>
        <v>7.4901936436700626E-4</v>
      </c>
      <c r="J124" s="26">
        <f>+Cuadro2!J125/Cuadro2!J$148</f>
        <v>6.3134000357900415E-4</v>
      </c>
      <c r="K124" s="26">
        <f>+Cuadro2!K125/Cuadro2!K$148</f>
        <v>8.2681773110987358E-4</v>
      </c>
      <c r="L124" s="26">
        <f>+Cuadro2!L125/Cuadro2!L$148</f>
        <v>1.0856266570012801E-3</v>
      </c>
      <c r="M124" s="26">
        <f>+Cuadro2!M125/Cuadro2!M$148</f>
        <v>6.792960742766621E-4</v>
      </c>
      <c r="N124" s="26">
        <f>+Cuadro2!N125/Cuadro2!N$148</f>
        <v>4.5542846182915783E-4</v>
      </c>
      <c r="O124" s="26">
        <f>+Cuadro2!O125/Cuadro2!O$148</f>
        <v>5.0446168429907118E-4</v>
      </c>
      <c r="P124" s="26">
        <f>+Cuadro2!P125/Cuadro2!P$148</f>
        <v>1.4341214027055527E-3</v>
      </c>
      <c r="Q124" s="26">
        <f>+Cuadro2!Q125/Cuadro2!Q$148</f>
        <v>4.7605194082621946E-4</v>
      </c>
      <c r="R124" s="26">
        <f>+Cuadro2!R125/Cuadro2!R$148</f>
        <v>8.1059077554776753E-4</v>
      </c>
      <c r="S124" s="26">
        <f>+Cuadro2!S125/Cuadro2!S$148</f>
        <v>1.1276058400122703E-3</v>
      </c>
      <c r="U124" s="27"/>
      <c r="V124" s="27"/>
    </row>
    <row r="125" spans="1:22" x14ac:dyDescent="0.2">
      <c r="A125" s="63">
        <f t="shared" si="1"/>
        <v>2</v>
      </c>
      <c r="B125" s="25" t="s">
        <v>113</v>
      </c>
      <c r="C125" s="26">
        <f>+Cuadro2!C126/Cuadro2!C$148</f>
        <v>5.1912162436399539E-4</v>
      </c>
      <c r="D125" s="26">
        <f>+Cuadro2!D126/Cuadro2!D$148</f>
        <v>3.8243300328454137E-4</v>
      </c>
      <c r="E125" s="26">
        <f>+Cuadro2!E126/Cuadro2!E$148</f>
        <v>0</v>
      </c>
      <c r="F125" s="26">
        <f>+Cuadro2!F126/Cuadro2!F$148</f>
        <v>2.3146515514952424E-2</v>
      </c>
      <c r="G125" s="26">
        <f>+Cuadro2!G126/Cuadro2!G$148</f>
        <v>1.1261287633706899E-2</v>
      </c>
      <c r="H125" s="26">
        <f>+Cuadro2!H126/Cuadro2!H$148</f>
        <v>9.1142152124339248E-3</v>
      </c>
      <c r="I125" s="26">
        <f>+Cuadro2!I126/Cuadro2!I$148</f>
        <v>9.882212043348387E-3</v>
      </c>
      <c r="J125" s="26">
        <f>+Cuadro2!J126/Cuadro2!J$148</f>
        <v>6.2766511945491609E-3</v>
      </c>
      <c r="K125" s="26">
        <f>+Cuadro2!K126/Cuadro2!K$148</f>
        <v>9.5567266509133299E-3</v>
      </c>
      <c r="L125" s="26">
        <f>+Cuadro2!L126/Cuadro2!L$148</f>
        <v>6.930276343162952E-3</v>
      </c>
      <c r="M125" s="26">
        <f>+Cuadro2!M126/Cuadro2!M$148</f>
        <v>9.728793243515655E-3</v>
      </c>
      <c r="N125" s="26">
        <f>+Cuadro2!N126/Cuadro2!N$148</f>
        <v>3.5444678339635978E-3</v>
      </c>
      <c r="O125" s="26">
        <f>+Cuadro2!O126/Cuadro2!O$148</f>
        <v>1.0845799750010144E-2</v>
      </c>
      <c r="P125" s="26">
        <f>+Cuadro2!P126/Cuadro2!P$148</f>
        <v>8.0433904197683408E-3</v>
      </c>
      <c r="Q125" s="26">
        <f>+Cuadro2!Q126/Cuadro2!Q$148</f>
        <v>1.7819264110848096E-2</v>
      </c>
      <c r="R125" s="26">
        <f>+Cuadro2!R126/Cuadro2!R$148</f>
        <v>1.6190577324696458E-2</v>
      </c>
      <c r="S125" s="26">
        <f>+Cuadro2!S126/Cuadro2!S$148</f>
        <v>1.3318094393607236E-2</v>
      </c>
      <c r="U125" s="27"/>
      <c r="V125" s="27"/>
    </row>
    <row r="126" spans="1:22" x14ac:dyDescent="0.2">
      <c r="A126" s="63">
        <f t="shared" si="1"/>
        <v>3</v>
      </c>
      <c r="B126" s="25" t="s">
        <v>114</v>
      </c>
      <c r="C126" s="26">
        <f>+Cuadro2!C127/Cuadro2!C$148</f>
        <v>0</v>
      </c>
      <c r="D126" s="26">
        <f>+Cuadro2!D127/Cuadro2!D$148</f>
        <v>4.7804125410567667E-4</v>
      </c>
      <c r="E126" s="26">
        <f>+Cuadro2!E127/Cuadro2!E$148</f>
        <v>2.0572261464136134E-2</v>
      </c>
      <c r="F126" s="26">
        <f>+Cuadro2!F127/Cuadro2!F$148</f>
        <v>2.1531678721745613E-2</v>
      </c>
      <c r="G126" s="26">
        <f>+Cuadro2!G127/Cuadro2!G$148</f>
        <v>2.9924953274901817E-2</v>
      </c>
      <c r="H126" s="26">
        <f>+Cuadro2!H127/Cuadro2!H$148</f>
        <v>7.0913123413085699E-2</v>
      </c>
      <c r="I126" s="26">
        <f>+Cuadro2!I127/Cuadro2!I$148</f>
        <v>6.4907991465259773E-2</v>
      </c>
      <c r="J126" s="26">
        <f>+Cuadro2!J127/Cuadro2!J$148</f>
        <v>1.6225176576748355E-2</v>
      </c>
      <c r="K126" s="26">
        <f>+Cuadro2!K127/Cuadro2!K$148</f>
        <v>2.2310784863599456E-2</v>
      </c>
      <c r="L126" s="26">
        <f>+Cuadro2!L127/Cuadro2!L$148</f>
        <v>2.4772105547818696E-2</v>
      </c>
      <c r="M126" s="26">
        <f>+Cuadro2!M127/Cuadro2!M$148</f>
        <v>2.5645024564037753E-2</v>
      </c>
      <c r="N126" s="26">
        <f>+Cuadro2!N127/Cuadro2!N$148</f>
        <v>1.9131939085904125E-2</v>
      </c>
      <c r="O126" s="26">
        <f>+Cuadro2!O127/Cuadro2!O$148</f>
        <v>2.1764746603109637E-2</v>
      </c>
      <c r="P126" s="26">
        <f>+Cuadro2!P127/Cuadro2!P$148</f>
        <v>3.4802174131338931E-2</v>
      </c>
      <c r="Q126" s="26">
        <f>+Cuadro2!Q127/Cuadro2!Q$148</f>
        <v>2.7496859422282773E-2</v>
      </c>
      <c r="R126" s="26">
        <f>+Cuadro2!R127/Cuadro2!R$148</f>
        <v>2.3404481257300609E-2</v>
      </c>
      <c r="S126" s="26">
        <f>+Cuadro2!S127/Cuadro2!S$148</f>
        <v>2.7654097572118012E-2</v>
      </c>
      <c r="U126" s="27"/>
      <c r="V126" s="27"/>
    </row>
    <row r="127" spans="1:22" x14ac:dyDescent="0.2">
      <c r="A127" s="63">
        <f t="shared" si="1"/>
        <v>4</v>
      </c>
      <c r="B127" s="25" t="s">
        <v>115</v>
      </c>
      <c r="C127" s="26">
        <f>+Cuadro2!C128/Cuadro2!C$148</f>
        <v>0</v>
      </c>
      <c r="D127" s="26">
        <f>+Cuadro2!D128/Cuadro2!D$148</f>
        <v>3.6331135312031435E-4</v>
      </c>
      <c r="E127" s="26">
        <f>+Cuadro2!E128/Cuadro2!E$148</f>
        <v>0</v>
      </c>
      <c r="F127" s="26">
        <f>+Cuadro2!F128/Cuadro2!F$148</f>
        <v>2.4167898001617328E-3</v>
      </c>
      <c r="G127" s="26">
        <f>+Cuadro2!G128/Cuadro2!G$148</f>
        <v>9.6826684838155295E-3</v>
      </c>
      <c r="H127" s="26">
        <f>+Cuadro2!H128/Cuadro2!H$148</f>
        <v>8.2861327440663345E-3</v>
      </c>
      <c r="I127" s="26">
        <f>+Cuadro2!I128/Cuadro2!I$148</f>
        <v>1.3948175380993287E-2</v>
      </c>
      <c r="J127" s="26">
        <f>+Cuadro2!J128/Cuadro2!J$148</f>
        <v>1.1526053953358461E-2</v>
      </c>
      <c r="K127" s="26">
        <f>+Cuadro2!K128/Cuadro2!K$148</f>
        <v>1.7038404049512304E-2</v>
      </c>
      <c r="L127" s="26">
        <f>+Cuadro2!L128/Cuadro2!L$148</f>
        <v>7.9383398856502814E-3</v>
      </c>
      <c r="M127" s="26">
        <f>+Cuadro2!M128/Cuadro2!M$148</f>
        <v>1.5791492292423947E-2</v>
      </c>
      <c r="N127" s="26">
        <f>+Cuadro2!N128/Cuadro2!N$148</f>
        <v>5.4763864389716704E-3</v>
      </c>
      <c r="O127" s="26">
        <f>+Cuadro2!O128/Cuadro2!O$148</f>
        <v>2.0411744986982668E-2</v>
      </c>
      <c r="P127" s="26">
        <f>+Cuadro2!P128/Cuadro2!P$148</f>
        <v>1.4993461748554423E-2</v>
      </c>
      <c r="Q127" s="26">
        <f>+Cuadro2!Q128/Cuadro2!Q$148</f>
        <v>1.0048754748354677E-2</v>
      </c>
      <c r="R127" s="26">
        <f>+Cuadro2!R128/Cuadro2!R$148</f>
        <v>1.9440019822307159E-2</v>
      </c>
      <c r="S127" s="26">
        <f>+Cuadro2!S128/Cuadro2!S$148</f>
        <v>9.1109688237835315E-3</v>
      </c>
      <c r="U127" s="27"/>
      <c r="V127" s="27"/>
    </row>
    <row r="128" spans="1:22" x14ac:dyDescent="0.2">
      <c r="A128" s="63">
        <f t="shared" si="1"/>
        <v>5</v>
      </c>
      <c r="B128" s="25" t="s">
        <v>116</v>
      </c>
      <c r="C128" s="26">
        <f>+Cuadro2!C129/Cuadro2!C$148</f>
        <v>7.2129831861366261E-3</v>
      </c>
      <c r="D128" s="26">
        <f>+Cuadro2!D129/Cuadro2!D$148</f>
        <v>6.8837940591217456E-4</v>
      </c>
      <c r="E128" s="26">
        <f>+Cuadro2!E129/Cuadro2!E$148</f>
        <v>6.2229589407592056E-3</v>
      </c>
      <c r="F128" s="26">
        <f>+Cuadro2!F129/Cuadro2!F$148</f>
        <v>8.0628315052920056E-3</v>
      </c>
      <c r="G128" s="26">
        <f>+Cuadro2!G129/Cuadro2!G$148</f>
        <v>3.5075714493438458E-2</v>
      </c>
      <c r="H128" s="26">
        <f>+Cuadro2!H129/Cuadro2!H$148</f>
        <v>1.5444159284019819E-2</v>
      </c>
      <c r="I128" s="26">
        <f>+Cuadro2!I129/Cuadro2!I$148</f>
        <v>9.6851115242791511E-3</v>
      </c>
      <c r="J128" s="26">
        <f>+Cuadro2!J129/Cuadro2!J$148</f>
        <v>8.280846699381934E-3</v>
      </c>
      <c r="K128" s="26">
        <f>+Cuadro2!K129/Cuadro2!K$148</f>
        <v>9.8845246705882173E-3</v>
      </c>
      <c r="L128" s="26">
        <f>+Cuadro2!L129/Cuadro2!L$148</f>
        <v>1.1935515143160142E-2</v>
      </c>
      <c r="M128" s="26">
        <f>+Cuadro2!M129/Cuadro2!M$148</f>
        <v>9.0637080246749012E-3</v>
      </c>
      <c r="N128" s="26">
        <f>+Cuadro2!N129/Cuadro2!N$148</f>
        <v>1.1187651555884331E-2</v>
      </c>
      <c r="O128" s="26">
        <f>+Cuadro2!O129/Cuadro2!O$148</f>
        <v>1.2548914831691212E-2</v>
      </c>
      <c r="P128" s="26">
        <f>+Cuadro2!P129/Cuadro2!P$148</f>
        <v>1.4121560187682167E-2</v>
      </c>
      <c r="Q128" s="26">
        <f>+Cuadro2!Q129/Cuadro2!Q$148</f>
        <v>8.2273134648107975E-3</v>
      </c>
      <c r="R128" s="26">
        <f>+Cuadro2!R129/Cuadro2!R$148</f>
        <v>9.4226753035290701E-3</v>
      </c>
      <c r="S128" s="26">
        <f>+Cuadro2!S129/Cuadro2!S$148</f>
        <v>9.9663483464590679E-3</v>
      </c>
      <c r="U128" s="27"/>
      <c r="V128" s="27"/>
    </row>
    <row r="129" spans="1:22" x14ac:dyDescent="0.2">
      <c r="A129" s="63">
        <f t="shared" si="1"/>
        <v>6</v>
      </c>
      <c r="B129" s="25" t="s">
        <v>117</v>
      </c>
      <c r="C129" s="26">
        <f>+Cuadro2!C130/Cuadro2!C$148</f>
        <v>1.1487944288816101E-2</v>
      </c>
      <c r="D129" s="26">
        <f>+Cuadro2!D130/Cuadro2!D$148</f>
        <v>1.1855423101820785E-3</v>
      </c>
      <c r="E129" s="26">
        <f>+Cuadro2!E130/Cuadro2!E$148</f>
        <v>3.2033359753788414E-3</v>
      </c>
      <c r="F129" s="26">
        <f>+Cuadro2!F130/Cuadro2!F$148</f>
        <v>6.6494048677024969E-4</v>
      </c>
      <c r="G129" s="26">
        <f>+Cuadro2!G130/Cuadro2!G$148</f>
        <v>7.2272940079225701E-3</v>
      </c>
      <c r="H129" s="26">
        <f>+Cuadro2!H130/Cuadro2!H$148</f>
        <v>3.8031815388657282E-3</v>
      </c>
      <c r="I129" s="26">
        <f>+Cuadro2!I130/Cuadro2!I$148</f>
        <v>2.8239259553184772E-3</v>
      </c>
      <c r="J129" s="26">
        <f>+Cuadro2!J130/Cuadro2!J$148</f>
        <v>3.2038576031527322E-3</v>
      </c>
      <c r="K129" s="26">
        <f>+Cuadro2!K130/Cuadro2!K$148</f>
        <v>4.5296593494753732E-3</v>
      </c>
      <c r="L129" s="26">
        <f>+Cuadro2!L130/Cuadro2!L$148</f>
        <v>4.4201698380892489E-3</v>
      </c>
      <c r="M129" s="26">
        <f>+Cuadro2!M130/Cuadro2!M$148</f>
        <v>3.8260802327399414E-3</v>
      </c>
      <c r="N129" s="26">
        <f>+Cuadro2!N130/Cuadro2!N$148</f>
        <v>1.6390998865936902E-3</v>
      </c>
      <c r="O129" s="26">
        <f>+Cuadro2!O130/Cuadro2!O$148</f>
        <v>3.6629661552434571E-3</v>
      </c>
      <c r="P129" s="26">
        <f>+Cuadro2!P130/Cuadro2!P$148</f>
        <v>4.5137944144405303E-3</v>
      </c>
      <c r="Q129" s="26">
        <f>+Cuadro2!Q130/Cuadro2!Q$148</f>
        <v>2.8501258479602981E-3</v>
      </c>
      <c r="R129" s="26">
        <f>+Cuadro2!R130/Cuadro2!R$148</f>
        <v>3.7485398746946981E-3</v>
      </c>
      <c r="S129" s="26">
        <f>+Cuadro2!S130/Cuadro2!S$148</f>
        <v>3.3398325102680709E-3</v>
      </c>
      <c r="U129" s="27"/>
      <c r="V129" s="27"/>
    </row>
    <row r="130" spans="1:22" x14ac:dyDescent="0.2">
      <c r="A130" s="63">
        <f t="shared" si="1"/>
        <v>7</v>
      </c>
      <c r="B130" s="25" t="s">
        <v>118</v>
      </c>
      <c r="C130" s="26">
        <f>+Cuadro2!C131/Cuadro2!C$148</f>
        <v>1.4552623510250486E-3</v>
      </c>
      <c r="D130" s="26">
        <f>+Cuadro2!D131/Cuadro2!D$148</f>
        <v>3.8243300328454142E-5</v>
      </c>
      <c r="E130" s="26">
        <f>+Cuadro2!E131/Cuadro2!E$148</f>
        <v>0</v>
      </c>
      <c r="F130" s="26">
        <f>+Cuadro2!F131/Cuadro2!F$148</f>
        <v>6.3002680732623018E-4</v>
      </c>
      <c r="G130" s="26">
        <f>+Cuadro2!G131/Cuadro2!G$148</f>
        <v>1.207643557944641E-3</v>
      </c>
      <c r="H130" s="26">
        <f>+Cuadro2!H131/Cuadro2!H$148</f>
        <v>3.137357599150045E-3</v>
      </c>
      <c r="I130" s="26">
        <f>+Cuadro2!I131/Cuadro2!I$148</f>
        <v>2.2119388280331057E-3</v>
      </c>
      <c r="J130" s="26">
        <f>+Cuadro2!J131/Cuadro2!J$148</f>
        <v>8.1978204073457697E-3</v>
      </c>
      <c r="K130" s="26">
        <f>+Cuadro2!K131/Cuadro2!K$148</f>
        <v>2.7689347211056156E-3</v>
      </c>
      <c r="L130" s="26">
        <f>+Cuadro2!L131/Cuadro2!L$148</f>
        <v>3.1199792569093169E-3</v>
      </c>
      <c r="M130" s="26">
        <f>+Cuadro2!M131/Cuadro2!M$148</f>
        <v>2.8913539981991598E-3</v>
      </c>
      <c r="N130" s="26">
        <f>+Cuadro2!N131/Cuadro2!N$148</f>
        <v>1.9846535771758417E-3</v>
      </c>
      <c r="O130" s="26">
        <f>+Cuadro2!O131/Cuadro2!O$148</f>
        <v>3.5848319192271112E-3</v>
      </c>
      <c r="P130" s="26">
        <f>+Cuadro2!P131/Cuadro2!P$148</f>
        <v>2.9563647944058969E-3</v>
      </c>
      <c r="Q130" s="26">
        <f>+Cuadro2!Q131/Cuadro2!Q$148</f>
        <v>1.7776289001150045E-3</v>
      </c>
      <c r="R130" s="26">
        <f>+Cuadro2!R131/Cuadro2!R$148</f>
        <v>2.9025521220487744E-3</v>
      </c>
      <c r="S130" s="26">
        <f>+Cuadro2!S131/Cuadro2!S$148</f>
        <v>1.9910010540695072E-3</v>
      </c>
      <c r="U130" s="27"/>
      <c r="V130" s="27"/>
    </row>
    <row r="131" spans="1:22" x14ac:dyDescent="0.2">
      <c r="A131" s="63">
        <f t="shared" si="1"/>
        <v>8</v>
      </c>
      <c r="B131" s="25" t="s">
        <v>119</v>
      </c>
      <c r="C131" s="26">
        <f>+Cuadro2!C132/Cuadro2!C$148</f>
        <v>4.1354434736613046E-3</v>
      </c>
      <c r="D131" s="26">
        <f>+Cuadro2!D132/Cuadro2!D$148</f>
        <v>1.9121650164227071E-5</v>
      </c>
      <c r="E131" s="26">
        <f>+Cuadro2!E132/Cuadro2!E$148</f>
        <v>0</v>
      </c>
      <c r="F131" s="26">
        <f>+Cuadro2!F132/Cuadro2!F$148</f>
        <v>3.0673420330850157E-4</v>
      </c>
      <c r="G131" s="26">
        <f>+Cuadro2!G132/Cuadro2!G$148</f>
        <v>6.652713685086066E-4</v>
      </c>
      <c r="H131" s="26">
        <f>+Cuadro2!H132/Cuadro2!H$148</f>
        <v>8.6221918941142774E-4</v>
      </c>
      <c r="I131" s="26">
        <f>+Cuadro2!I132/Cuadro2!I$148</f>
        <v>3.457009759930281E-4</v>
      </c>
      <c r="J131" s="26">
        <f>+Cuadro2!J132/Cuadro2!J$148</f>
        <v>2.8285635891115677E-4</v>
      </c>
      <c r="K131" s="26">
        <f>+Cuadro2!K132/Cuadro2!K$148</f>
        <v>8.181772962640052E-4</v>
      </c>
      <c r="L131" s="26">
        <f>+Cuadro2!L132/Cuadro2!L$148</f>
        <v>8.8061426228773065E-4</v>
      </c>
      <c r="M131" s="26">
        <f>+Cuadro2!M132/Cuadro2!M$148</f>
        <v>6.4756031237894914E-4</v>
      </c>
      <c r="N131" s="26">
        <f>+Cuadro2!N132/Cuadro2!N$148</f>
        <v>3.5979505612839636E-4</v>
      </c>
      <c r="O131" s="26">
        <f>+Cuadro2!O132/Cuadro2!O$148</f>
        <v>6.6696525917195673E-4</v>
      </c>
      <c r="P131" s="26">
        <f>+Cuadro2!P132/Cuadro2!P$148</f>
        <v>1.9316492607653836E-3</v>
      </c>
      <c r="Q131" s="26">
        <f>+Cuadro2!Q132/Cuadro2!Q$148</f>
        <v>4.2935086727882027E-4</v>
      </c>
      <c r="R131" s="26">
        <f>+Cuadro2!R132/Cuadro2!R$148</f>
        <v>8.8492442745389469E-4</v>
      </c>
      <c r="S131" s="26">
        <f>+Cuadro2!S132/Cuadro2!S$148</f>
        <v>8.1693568736473183E-4</v>
      </c>
      <c r="U131" s="27"/>
      <c r="V131" s="27"/>
    </row>
    <row r="132" spans="1:22" x14ac:dyDescent="0.2">
      <c r="A132" s="63">
        <f t="shared" si="1"/>
        <v>9</v>
      </c>
      <c r="B132" s="25" t="s">
        <v>120</v>
      </c>
      <c r="C132" s="26">
        <f>+Cuadro2!C133/Cuadro2!C$148</f>
        <v>2.0285919681992937E-2</v>
      </c>
      <c r="D132" s="26">
        <f>+Cuadro2!D133/Cuadro2!D$148</f>
        <v>1.3385155114958953E-4</v>
      </c>
      <c r="E132" s="26">
        <f>+Cuadro2!E133/Cuadro2!E$148</f>
        <v>5.4396786804669653E-2</v>
      </c>
      <c r="F132" s="26">
        <f>+Cuadro2!F133/Cuadro2!F$148</f>
        <v>5.9858035892075027E-3</v>
      </c>
      <c r="G132" s="26">
        <f>+Cuadro2!G133/Cuadro2!G$148</f>
        <v>9.5164716389347336E-3</v>
      </c>
      <c r="H132" s="26">
        <f>+Cuadro2!H133/Cuadro2!H$148</f>
        <v>1.3780129996255061E-2</v>
      </c>
      <c r="I132" s="26">
        <f>+Cuadro2!I133/Cuadro2!I$148</f>
        <v>1.0184565558123393E-2</v>
      </c>
      <c r="J132" s="26">
        <f>+Cuadro2!J133/Cuadro2!J$148</f>
        <v>1.0981865208309472E-2</v>
      </c>
      <c r="K132" s="26">
        <f>+Cuadro2!K133/Cuadro2!K$148</f>
        <v>1.359843690993391E-2</v>
      </c>
      <c r="L132" s="26">
        <f>+Cuadro2!L133/Cuadro2!L$148</f>
        <v>1.7213117545207757E-2</v>
      </c>
      <c r="M132" s="26">
        <f>+Cuadro2!M133/Cuadro2!M$148</f>
        <v>9.0667642442306684E-3</v>
      </c>
      <c r="N132" s="26">
        <f>+Cuadro2!N133/Cuadro2!N$148</f>
        <v>1.570872320170396E-2</v>
      </c>
      <c r="O132" s="26">
        <f>+Cuadro2!O133/Cuadro2!O$148</f>
        <v>8.8833260427140948E-3</v>
      </c>
      <c r="P132" s="26">
        <f>+Cuadro2!P133/Cuadro2!P$148</f>
        <v>1.1610634557706358E-2</v>
      </c>
      <c r="Q132" s="26">
        <f>+Cuadro2!Q133/Cuadro2!Q$148</f>
        <v>7.8649816008763505E-3</v>
      </c>
      <c r="R132" s="26">
        <f>+Cuadro2!R133/Cuadro2!R$148</f>
        <v>8.7253548546954007E-3</v>
      </c>
      <c r="S132" s="26">
        <f>+Cuadro2!S133/Cuadro2!S$148</f>
        <v>1.0206753678489331E-2</v>
      </c>
      <c r="U132" s="27"/>
      <c r="V132" s="27"/>
    </row>
    <row r="133" spans="1:22" x14ac:dyDescent="0.2">
      <c r="A133" s="63">
        <f t="shared" si="1"/>
        <v>10</v>
      </c>
      <c r="B133" s="25" t="s">
        <v>121</v>
      </c>
      <c r="C133" s="26">
        <f>+Cuadro2!C134/Cuadro2!C$148</f>
        <v>3.7999481196176353E-3</v>
      </c>
      <c r="D133" s="26">
        <f>+Cuadro2!D134/Cuadro2!D$148</f>
        <v>0</v>
      </c>
      <c r="E133" s="26">
        <f>+Cuadro2!E134/Cuadro2!E$148</f>
        <v>0</v>
      </c>
      <c r="F133" s="26">
        <f>+Cuadro2!F134/Cuadro2!F$148</f>
        <v>3.9629860569230585E-5</v>
      </c>
      <c r="G133" s="26">
        <f>+Cuadro2!G134/Cuadro2!G$148</f>
        <v>3.0138801715352034E-4</v>
      </c>
      <c r="H133" s="26">
        <f>+Cuadro2!H134/Cuadro2!H$148</f>
        <v>5.4071933534357121E-4</v>
      </c>
      <c r="I133" s="26">
        <f>+Cuadro2!I134/Cuadro2!I$148</f>
        <v>4.3289882721683391E-4</v>
      </c>
      <c r="J133" s="26">
        <f>+Cuadro2!J134/Cuadro2!J$148</f>
        <v>2.7019282906721201E-4</v>
      </c>
      <c r="K133" s="26">
        <f>+Cuadro2!K134/Cuadro2!K$148</f>
        <v>3.4903020905348341E-4</v>
      </c>
      <c r="L133" s="26">
        <f>+Cuadro2!L134/Cuadro2!L$148</f>
        <v>1.1584942907389843E-3</v>
      </c>
      <c r="M133" s="26">
        <f>+Cuadro2!M134/Cuadro2!M$148</f>
        <v>6.7192751288024761E-4</v>
      </c>
      <c r="N133" s="26">
        <f>+Cuadro2!N134/Cuadro2!N$148</f>
        <v>5.5292201549395146E-4</v>
      </c>
      <c r="O133" s="26">
        <f>+Cuadro2!O134/Cuadro2!O$148</f>
        <v>5.8822865943190773E-4</v>
      </c>
      <c r="P133" s="26">
        <f>+Cuadro2!P134/Cuadro2!P$148</f>
        <v>1.3034287925273683E-3</v>
      </c>
      <c r="Q133" s="26">
        <f>+Cuadro2!Q134/Cuadro2!Q$148</f>
        <v>5.0527346756805847E-4</v>
      </c>
      <c r="R133" s="26">
        <f>+Cuadro2!R134/Cuadro2!R$148</f>
        <v>9.3094049768149736E-4</v>
      </c>
      <c r="S133" s="26">
        <f>+Cuadro2!S134/Cuadro2!S$148</f>
        <v>6.4308259905524108E-4</v>
      </c>
      <c r="U133" s="27"/>
      <c r="V133" s="27"/>
    </row>
    <row r="134" spans="1:22" x14ac:dyDescent="0.2">
      <c r="A134" s="63">
        <f t="shared" si="1"/>
        <v>11</v>
      </c>
      <c r="B134" s="25" t="s">
        <v>122</v>
      </c>
      <c r="C134" s="26">
        <f>+Cuadro2!C135/Cuadro2!C$148</f>
        <v>8.3657346228205897E-5</v>
      </c>
      <c r="D134" s="26">
        <f>+Cuadro2!D135/Cuadro2!D$148</f>
        <v>5.354062045983581E-4</v>
      </c>
      <c r="E134" s="26">
        <f>+Cuadro2!E135/Cuadro2!E$148</f>
        <v>4.7620975611426235E-3</v>
      </c>
      <c r="F134" s="26">
        <f>+Cuadro2!F135/Cuadro2!F$148</f>
        <v>2.5742816381499448E-2</v>
      </c>
      <c r="G134" s="26">
        <f>+Cuadro2!G135/Cuadro2!G$148</f>
        <v>2.6252109150793523E-2</v>
      </c>
      <c r="H134" s="26">
        <f>+Cuadro2!H135/Cuadro2!H$148</f>
        <v>3.9449249580503921E-2</v>
      </c>
      <c r="I134" s="26">
        <f>+Cuadro2!I135/Cuadro2!I$148</f>
        <v>1.6725273632011303E-2</v>
      </c>
      <c r="J134" s="26">
        <f>+Cuadro2!J135/Cuadro2!J$148</f>
        <v>2.3507255635425679E-2</v>
      </c>
      <c r="K134" s="26">
        <f>+Cuadro2!K135/Cuadro2!K$148</f>
        <v>2.0438230778139083E-2</v>
      </c>
      <c r="L134" s="26">
        <f>+Cuadro2!L135/Cuadro2!L$148</f>
        <v>1.3766415144147609E-2</v>
      </c>
      <c r="M134" s="26">
        <f>+Cuadro2!M135/Cuadro2!M$148</f>
        <v>1.9325518749833282E-2</v>
      </c>
      <c r="N134" s="26">
        <f>+Cuadro2!N135/Cuadro2!N$148</f>
        <v>9.6455739961391791E-3</v>
      </c>
      <c r="O134" s="26">
        <f>+Cuadro2!O135/Cuadro2!O$148</f>
        <v>2.0744251574951678E-2</v>
      </c>
      <c r="P134" s="26">
        <f>+Cuadro2!P135/Cuadro2!P$148</f>
        <v>9.0142648044872365E-3</v>
      </c>
      <c r="Q134" s="26">
        <f>+Cuadro2!Q135/Cuadro2!Q$148</f>
        <v>2.1807311856228261E-2</v>
      </c>
      <c r="R134" s="26">
        <f>+Cuadro2!R135/Cuadro2!R$148</f>
        <v>2.996000141587906E-2</v>
      </c>
      <c r="S134" s="26">
        <f>+Cuadro2!S135/Cuadro2!S$148</f>
        <v>2.0170998368238297E-2</v>
      </c>
      <c r="U134" s="27"/>
      <c r="V134" s="27"/>
    </row>
    <row r="135" spans="1:22" x14ac:dyDescent="0.2">
      <c r="A135" s="63">
        <f t="shared" si="1"/>
        <v>12</v>
      </c>
      <c r="B135" s="25" t="s">
        <v>123</v>
      </c>
      <c r="C135" s="26">
        <f>+Cuadro2!C136/Cuadro2!C$148</f>
        <v>1.2593579094662868E-3</v>
      </c>
      <c r="D135" s="26">
        <f>+Cuadro2!D136/Cuadro2!D$148</f>
        <v>0</v>
      </c>
      <c r="E135" s="26">
        <f>+Cuadro2!E136/Cuadro2!E$148</f>
        <v>0</v>
      </c>
      <c r="F135" s="26">
        <f>+Cuadro2!F136/Cuadro2!F$148</f>
        <v>2.5314315657927963E-5</v>
      </c>
      <c r="G135" s="26">
        <f>+Cuadro2!G136/Cuadro2!G$148</f>
        <v>5.4796236953249145E-5</v>
      </c>
      <c r="H135" s="26">
        <f>+Cuadro2!H136/Cuadro2!H$148</f>
        <v>1.3341981711902974E-4</v>
      </c>
      <c r="I135" s="26">
        <f>+Cuadro2!I136/Cuadro2!I$148</f>
        <v>2.070824791158451E-5</v>
      </c>
      <c r="J135" s="26">
        <f>+Cuadro2!J136/Cuadro2!J$148</f>
        <v>9.5071059745408638E-5</v>
      </c>
      <c r="K135" s="26">
        <f>+Cuadro2!K136/Cuadro2!K$148</f>
        <v>8.0994509997080473E-5</v>
      </c>
      <c r="L135" s="26">
        <f>+Cuadro2!L136/Cuadro2!L$148</f>
        <v>1.0803911579228534E-3</v>
      </c>
      <c r="M135" s="26">
        <f>+Cuadro2!M136/Cuadro2!M$148</f>
        <v>1.2432101824221131E-4</v>
      </c>
      <c r="N135" s="26">
        <f>+Cuadro2!N136/Cuadro2!N$148</f>
        <v>3.6793189605831175E-4</v>
      </c>
      <c r="O135" s="26">
        <f>+Cuadro2!O136/Cuadro2!O$148</f>
        <v>1.7743297338028527E-4</v>
      </c>
      <c r="P135" s="26">
        <f>+Cuadro2!P136/Cuadro2!P$148</f>
        <v>2.5834430845823349E-4</v>
      </c>
      <c r="Q135" s="26">
        <f>+Cuadro2!Q136/Cuadro2!Q$148</f>
        <v>1.0074489103007796E-4</v>
      </c>
      <c r="R135" s="26">
        <f>+Cuadro2!R136/Cuadro2!R$148</f>
        <v>8.495274503557388E-5</v>
      </c>
      <c r="S135" s="26">
        <f>+Cuadro2!S136/Cuadro2!S$148</f>
        <v>1.9542280567373012E-4</v>
      </c>
      <c r="U135" s="27"/>
      <c r="V135" s="27"/>
    </row>
    <row r="136" spans="1:22" x14ac:dyDescent="0.2">
      <c r="A136" s="63">
        <f t="shared" si="1"/>
        <v>13</v>
      </c>
      <c r="B136" s="25" t="s">
        <v>124</v>
      </c>
      <c r="C136" s="26">
        <f>+Cuadro2!C137/Cuadro2!C$148</f>
        <v>9.0814251434471627E-3</v>
      </c>
      <c r="D136" s="26">
        <f>+Cuadro2!D137/Cuadro2!D$148</f>
        <v>3.8243300328454142E-5</v>
      </c>
      <c r="E136" s="26">
        <f>+Cuadro2!E137/Cuadro2!E$148</f>
        <v>1.2707062981198669E-2</v>
      </c>
      <c r="F136" s="26">
        <f>+Cuadro2!F137/Cuadro2!F$148</f>
        <v>2.8050479116189917E-4</v>
      </c>
      <c r="G136" s="26">
        <f>+Cuadro2!G137/Cuadro2!G$148</f>
        <v>6.3149458401991036E-4</v>
      </c>
      <c r="H136" s="26">
        <f>+Cuadro2!H137/Cuadro2!H$148</f>
        <v>3.0260342885621541E-3</v>
      </c>
      <c r="I136" s="26">
        <f>+Cuadro2!I137/Cuadro2!I$148</f>
        <v>9.261733867289623E-4</v>
      </c>
      <c r="J136" s="26">
        <f>+Cuadro2!J137/Cuadro2!J$148</f>
        <v>3.10206654172363E-3</v>
      </c>
      <c r="K136" s="26">
        <f>+Cuadro2!K137/Cuadro2!K$148</f>
        <v>2.1919279137417778E-3</v>
      </c>
      <c r="L136" s="26">
        <f>+Cuadro2!L137/Cuadro2!L$148</f>
        <v>1.3866473307629031E-3</v>
      </c>
      <c r="M136" s="26">
        <f>+Cuadro2!M137/Cuadro2!M$148</f>
        <v>1.1271284549844883E-3</v>
      </c>
      <c r="N136" s="26">
        <f>+Cuadro2!N137/Cuadro2!N$148</f>
        <v>6.5082483753825993E-4</v>
      </c>
      <c r="O136" s="26">
        <f>+Cuadro2!O137/Cuadro2!O$148</f>
        <v>1.2319801204650595E-3</v>
      </c>
      <c r="P136" s="26">
        <f>+Cuadro2!P137/Cuadro2!P$148</f>
        <v>1.5978444417008922E-3</v>
      </c>
      <c r="Q136" s="26">
        <f>+Cuadro2!Q137/Cuadro2!Q$148</f>
        <v>1.0471465582152675E-3</v>
      </c>
      <c r="R136" s="26">
        <f>+Cuadro2!R137/Cuadro2!R$148</f>
        <v>8.7076563661463234E-4</v>
      </c>
      <c r="S136" s="26">
        <f>+Cuadro2!S137/Cuadro2!S$148</f>
        <v>1.6556156964192537E-3</v>
      </c>
      <c r="U136" s="27"/>
      <c r="V136" s="27"/>
    </row>
    <row r="137" spans="1:22" x14ac:dyDescent="0.2">
      <c r="A137" s="63">
        <f t="shared" si="1"/>
        <v>14</v>
      </c>
      <c r="B137" s="25" t="s">
        <v>125</v>
      </c>
      <c r="C137" s="26">
        <f>+Cuadro2!C138/Cuadro2!C$148</f>
        <v>2.7288072090984401E-2</v>
      </c>
      <c r="D137" s="26">
        <f>+Cuadro2!D138/Cuadro2!D$148</f>
        <v>1.1472990098536241E-4</v>
      </c>
      <c r="E137" s="26">
        <f>+Cuadro2!E138/Cuadro2!E$148</f>
        <v>0</v>
      </c>
      <c r="F137" s="26">
        <f>+Cuadro2!F138/Cuadro2!F$148</f>
        <v>1.0737750743666514E-3</v>
      </c>
      <c r="G137" s="26">
        <f>+Cuadro2!G138/Cuadro2!G$148</f>
        <v>2.7264715068247821E-3</v>
      </c>
      <c r="H137" s="26">
        <f>+Cuadro2!H138/Cuadro2!H$148</f>
        <v>4.3717806249174889E-3</v>
      </c>
      <c r="I137" s="26">
        <f>+Cuadro2!I138/Cuadro2!I$148</f>
        <v>4.1951826573741286E-3</v>
      </c>
      <c r="J137" s="26">
        <f>+Cuadro2!J138/Cuadro2!J$148</f>
        <v>2.7356554635729652E-3</v>
      </c>
      <c r="K137" s="26">
        <f>+Cuadro2!K138/Cuadro2!K$148</f>
        <v>6.1269047450203361E-3</v>
      </c>
      <c r="L137" s="26">
        <f>+Cuadro2!L138/Cuadro2!L$148</f>
        <v>5.5584702277486882E-3</v>
      </c>
      <c r="M137" s="26">
        <f>+Cuadro2!M138/Cuadro2!M$148</f>
        <v>2.971496567762764E-3</v>
      </c>
      <c r="N137" s="26">
        <f>+Cuadro2!N138/Cuadro2!N$148</f>
        <v>3.8983320625884683E-3</v>
      </c>
      <c r="O137" s="26">
        <f>+Cuadro2!O138/Cuadro2!O$148</f>
        <v>3.8106633709904794E-3</v>
      </c>
      <c r="P137" s="26">
        <f>+Cuadro2!P138/Cuadro2!P$148</f>
        <v>5.113043276272663E-3</v>
      </c>
      <c r="Q137" s="26">
        <f>+Cuadro2!Q138/Cuadro2!Q$148</f>
        <v>4.5176241220109253E-3</v>
      </c>
      <c r="R137" s="26">
        <f>+Cuadro2!R138/Cuadro2!R$148</f>
        <v>4.2794945311670348E-3</v>
      </c>
      <c r="S137" s="26">
        <f>+Cuadro2!S138/Cuadro2!S$148</f>
        <v>4.9712549631534975E-3</v>
      </c>
      <c r="U137" s="27"/>
      <c r="V137" s="27"/>
    </row>
    <row r="138" spans="1:22" x14ac:dyDescent="0.2">
      <c r="A138" s="63">
        <f t="shared" si="1"/>
        <v>15</v>
      </c>
      <c r="B138" s="25" t="s">
        <v>126</v>
      </c>
      <c r="C138" s="26">
        <f>+Cuadro2!C139/Cuadro2!C$148</f>
        <v>2.3261595145970971E-2</v>
      </c>
      <c r="D138" s="26">
        <f>+Cuadro2!D139/Cuadro2!D$148</f>
        <v>3.6331135312031435E-4</v>
      </c>
      <c r="E138" s="26">
        <f>+Cuadro2!E139/Cuadro2!E$148</f>
        <v>3.8096780489140999E-4</v>
      </c>
      <c r="F138" s="26">
        <f>+Cuadro2!F139/Cuadro2!F$148</f>
        <v>2.7988347822759307E-3</v>
      </c>
      <c r="G138" s="26">
        <f>+Cuadro2!G139/Cuadro2!G$148</f>
        <v>3.546119488203975E-3</v>
      </c>
      <c r="H138" s="26">
        <f>+Cuadro2!H139/Cuadro2!H$148</f>
        <v>1.7215605583320765E-2</v>
      </c>
      <c r="I138" s="26">
        <f>+Cuadro2!I139/Cuadro2!I$148</f>
        <v>5.6275300745661071E-3</v>
      </c>
      <c r="J138" s="26">
        <f>+Cuadro2!J139/Cuadro2!J$148</f>
        <v>4.2746062949801863E-3</v>
      </c>
      <c r="K138" s="26">
        <f>+Cuadro2!K139/Cuadro2!K$148</f>
        <v>7.0701980862410956E-3</v>
      </c>
      <c r="L138" s="26">
        <f>+Cuadro2!L139/Cuadro2!L$148</f>
        <v>6.5081606613896677E-3</v>
      </c>
      <c r="M138" s="26">
        <f>+Cuadro2!M139/Cuadro2!M$148</f>
        <v>5.4729006411095172E-3</v>
      </c>
      <c r="N138" s="26">
        <f>+Cuadro2!N139/Cuadro2!N$148</f>
        <v>1.7722646578765581E-3</v>
      </c>
      <c r="O138" s="26">
        <f>+Cuadro2!O139/Cuadro2!O$148</f>
        <v>4.0618761053767922E-3</v>
      </c>
      <c r="P138" s="26">
        <f>+Cuadro2!P139/Cuadro2!P$148</f>
        <v>4.2947928746704337E-3</v>
      </c>
      <c r="Q138" s="26">
        <f>+Cuadro2!Q139/Cuadro2!Q$148</f>
        <v>4.3226525576225772E-3</v>
      </c>
      <c r="R138" s="26">
        <f>+Cuadro2!R139/Cuadro2!R$148</f>
        <v>5.100704399844249E-3</v>
      </c>
      <c r="S138" s="26">
        <f>+Cuadro2!S139/Cuadro2!S$148</f>
        <v>6.2649779395577195E-3</v>
      </c>
      <c r="U138" s="27"/>
      <c r="V138" s="27"/>
    </row>
    <row r="139" spans="1:22" x14ac:dyDescent="0.2">
      <c r="A139" s="63">
        <f t="shared" si="1"/>
        <v>16</v>
      </c>
      <c r="B139" s="25" t="s">
        <v>127</v>
      </c>
      <c r="C139" s="26">
        <f>+Cuadro2!C140/Cuadro2!C$148</f>
        <v>1.5924814204704285E-4</v>
      </c>
      <c r="D139" s="26">
        <f>+Cuadro2!D140/Cuadro2!D$148</f>
        <v>1.9121650164227068E-4</v>
      </c>
      <c r="E139" s="26">
        <f>+Cuadro2!E140/Cuadro2!E$148</f>
        <v>3.88968229828884E-2</v>
      </c>
      <c r="F139" s="26">
        <f>+Cuadro2!F140/Cuadro2!F$148</f>
        <v>3.7396551907111782E-2</v>
      </c>
      <c r="G139" s="26">
        <f>+Cuadro2!G140/Cuadro2!G$148</f>
        <v>2.3455965255198729E-2</v>
      </c>
      <c r="H139" s="26">
        <f>+Cuadro2!H140/Cuadro2!H$148</f>
        <v>9.6902640597599805E-3</v>
      </c>
      <c r="I139" s="26">
        <f>+Cuadro2!I140/Cuadro2!I$148</f>
        <v>3.0609276447894258E-2</v>
      </c>
      <c r="J139" s="26">
        <f>+Cuadro2!J140/Cuadro2!J$148</f>
        <v>1.8749510282282042E-2</v>
      </c>
      <c r="K139" s="26">
        <f>+Cuadro2!K140/Cuadro2!K$148</f>
        <v>2.5325646134613709E-2</v>
      </c>
      <c r="L139" s="26">
        <f>+Cuadro2!L140/Cuadro2!L$148</f>
        <v>2.4949178281160479E-2</v>
      </c>
      <c r="M139" s="26">
        <f>+Cuadro2!M140/Cuadro2!M$148</f>
        <v>2.3259994890990912E-2</v>
      </c>
      <c r="N139" s="26">
        <f>+Cuadro2!N140/Cuadro2!N$148</f>
        <v>9.226926081015158E-3</v>
      </c>
      <c r="O139" s="26">
        <f>+Cuadro2!O140/Cuadro2!O$148</f>
        <v>1.8974725794358577E-2</v>
      </c>
      <c r="P139" s="26">
        <f>+Cuadro2!P140/Cuadro2!P$148</f>
        <v>1.5443732999522813E-2</v>
      </c>
      <c r="Q139" s="26">
        <f>+Cuadro2!Q140/Cuadro2!Q$148</f>
        <v>2.1408214066369523E-2</v>
      </c>
      <c r="R139" s="26">
        <f>+Cuadro2!R140/Cuadro2!R$148</f>
        <v>1.7238327846801866E-2</v>
      </c>
      <c r="S139" s="26">
        <f>+Cuadro2!S140/Cuadro2!S$148</f>
        <v>2.5490128540615636E-2</v>
      </c>
      <c r="U139" s="27"/>
      <c r="V139" s="27"/>
    </row>
    <row r="140" spans="1:22" x14ac:dyDescent="0.2">
      <c r="A140" s="63">
        <f t="shared" si="1"/>
        <v>17</v>
      </c>
      <c r="B140" s="25" t="s">
        <v>128</v>
      </c>
      <c r="C140" s="26">
        <f>+Cuadro2!C141/Cuadro2!C$148</f>
        <v>3.9369661331207185E-3</v>
      </c>
      <c r="D140" s="26">
        <f>+Cuadro2!D141/Cuadro2!D$148</f>
        <v>0</v>
      </c>
      <c r="E140" s="26">
        <f>+Cuadro2!E141/Cuadro2!E$148</f>
        <v>0</v>
      </c>
      <c r="F140" s="26">
        <f>+Cuadro2!F141/Cuadro2!F$148</f>
        <v>2.415098097500968E-4</v>
      </c>
      <c r="G140" s="26">
        <f>+Cuadro2!G141/Cuadro2!G$148</f>
        <v>3.4811041230280686E-4</v>
      </c>
      <c r="H140" s="26">
        <f>+Cuadro2!H141/Cuadro2!H$148</f>
        <v>1.064217609269866E-3</v>
      </c>
      <c r="I140" s="26">
        <f>+Cuadro2!I141/Cuadro2!I$148</f>
        <v>3.0579247768630706E-4</v>
      </c>
      <c r="J140" s="26">
        <f>+Cuadro2!J141/Cuadro2!J$148</f>
        <v>3.2783168240642114E-4</v>
      </c>
      <c r="K140" s="26">
        <f>+Cuadro2!K141/Cuadro2!K$148</f>
        <v>8.4037462497415214E-4</v>
      </c>
      <c r="L140" s="26">
        <f>+Cuadro2!L141/Cuadro2!L$148</f>
        <v>1.1811157980718264E-3</v>
      </c>
      <c r="M140" s="26">
        <f>+Cuadro2!M141/Cuadro2!M$148</f>
        <v>6.0701835150972407E-4</v>
      </c>
      <c r="N140" s="26">
        <f>+Cuadro2!N141/Cuadro2!N$148</f>
        <v>3.5316064527120082E-4</v>
      </c>
      <c r="O140" s="26">
        <f>+Cuadro2!O141/Cuadro2!O$148</f>
        <v>7.1977268712615017E-4</v>
      </c>
      <c r="P140" s="26">
        <f>+Cuadro2!P141/Cuadro2!P$148</f>
        <v>5.4930005837041599E-4</v>
      </c>
      <c r="Q140" s="26">
        <f>+Cuadro2!Q141/Cuadro2!Q$148</f>
        <v>3.7318926964902236E-4</v>
      </c>
      <c r="R140" s="26">
        <f>+Cuadro2!R141/Cuadro2!R$148</f>
        <v>8.0705107783795183E-4</v>
      </c>
      <c r="S140" s="26">
        <f>+Cuadro2!S141/Cuadro2!S$148</f>
        <v>7.4012663301017544E-4</v>
      </c>
      <c r="U140" s="27"/>
      <c r="V140" s="27"/>
    </row>
    <row r="141" spans="1:22" x14ac:dyDescent="0.2">
      <c r="A141" s="63">
        <f t="shared" si="1"/>
        <v>18</v>
      </c>
      <c r="B141" s="25" t="s">
        <v>129</v>
      </c>
      <c r="C141" s="26">
        <f>+Cuadro2!C142/Cuadro2!C$148</f>
        <v>9.506683809536752E-3</v>
      </c>
      <c r="D141" s="26">
        <f>+Cuadro2!D142/Cuadro2!D$148</f>
        <v>0</v>
      </c>
      <c r="E141" s="26">
        <f>+Cuadro2!E142/Cuadro2!E$148</f>
        <v>0</v>
      </c>
      <c r="F141" s="26">
        <f>+Cuadro2!F142/Cuadro2!F$148</f>
        <v>7.0873291531074799E-4</v>
      </c>
      <c r="G141" s="26">
        <f>+Cuadro2!G142/Cuadro2!G$148</f>
        <v>1.5663056901458604E-3</v>
      </c>
      <c r="H141" s="26">
        <f>+Cuadro2!H142/Cuadro2!H$148</f>
        <v>8.008146860834154E-4</v>
      </c>
      <c r="I141" s="26">
        <f>+Cuadro2!I142/Cuadro2!I$148</f>
        <v>2.5432925706863098E-3</v>
      </c>
      <c r="J141" s="26">
        <f>+Cuadro2!J142/Cuadro2!J$148</f>
        <v>1.5630259275130371E-3</v>
      </c>
      <c r="K141" s="26">
        <f>+Cuadro2!K142/Cuadro2!K$148</f>
        <v>3.2605266510785593E-3</v>
      </c>
      <c r="L141" s="26">
        <f>+Cuadro2!L142/Cuadro2!L$148</f>
        <v>3.6296415539703889E-3</v>
      </c>
      <c r="M141" s="26">
        <f>+Cuadro2!M142/Cuadro2!M$148</f>
        <v>2.6805572291341605E-3</v>
      </c>
      <c r="N141" s="26">
        <f>+Cuadro2!N142/Cuadro2!N$148</f>
        <v>2.1669944794614742E-3</v>
      </c>
      <c r="O141" s="26">
        <f>+Cuadro2!O142/Cuadro2!O$148</f>
        <v>2.7488632352874287E-3</v>
      </c>
      <c r="P141" s="26">
        <f>+Cuadro2!P142/Cuadro2!P$148</f>
        <v>3.4807975904761011E-3</v>
      </c>
      <c r="Q141" s="26">
        <f>+Cuadro2!Q142/Cuadro2!Q$148</f>
        <v>1.7512984453240663E-3</v>
      </c>
      <c r="R141" s="26">
        <f>+Cuadro2!R142/Cuadro2!R$148</f>
        <v>3.1751088457045739E-3</v>
      </c>
      <c r="S141" s="26">
        <f>+Cuadro2!S142/Cuadro2!S$148</f>
        <v>2.4940792240971763E-3</v>
      </c>
      <c r="U141" s="27"/>
      <c r="V141" s="27"/>
    </row>
    <row r="142" spans="1:22" x14ac:dyDescent="0.2">
      <c r="A142" s="63">
        <f>+A141+1</f>
        <v>19</v>
      </c>
      <c r="B142" s="25" t="s">
        <v>130</v>
      </c>
      <c r="C142" s="26">
        <f>+Cuadro2!C143/Cuadro2!C$148</f>
        <v>0</v>
      </c>
      <c r="D142" s="26">
        <f>+Cuadro2!D143/Cuadro2!D$148</f>
        <v>4.2067630361299551E-4</v>
      </c>
      <c r="E142" s="26">
        <f>+Cuadro2!E143/Cuadro2!E$148</f>
        <v>1.5048228293210694E-2</v>
      </c>
      <c r="F142" s="26">
        <f>+Cuadro2!F143/Cuadro2!F$148</f>
        <v>7.1951960551310271E-2</v>
      </c>
      <c r="G142" s="26">
        <f>+Cuadro2!G143/Cuadro2!G$148</f>
        <v>2.6833535422063442E-2</v>
      </c>
      <c r="H142" s="26">
        <f>+Cuadro2!H143/Cuadro2!H$148</f>
        <v>3.129649152732461E-2</v>
      </c>
      <c r="I142" s="26">
        <f>+Cuadro2!I143/Cuadro2!I$148</f>
        <v>3.4027931784833668E-2</v>
      </c>
      <c r="J142" s="26">
        <f>+Cuadro2!J143/Cuadro2!J$148</f>
        <v>2.2833341795163473E-2</v>
      </c>
      <c r="K142" s="26">
        <f>+Cuadro2!K143/Cuadro2!K$148</f>
        <v>2.0845626916995291E-2</v>
      </c>
      <c r="L142" s="26">
        <f>+Cuadro2!L143/Cuadro2!L$148</f>
        <v>3.6477901591776322E-2</v>
      </c>
      <c r="M142" s="26">
        <f>+Cuadro2!M143/Cuadro2!M$148</f>
        <v>2.5145396048272792E-2</v>
      </c>
      <c r="N142" s="26">
        <f>+Cuadro2!N143/Cuadro2!N$148</f>
        <v>1.3587935417877693E-2</v>
      </c>
      <c r="O142" s="26">
        <f>+Cuadro2!O143/Cuadro2!O$148</f>
        <v>1.6656618960881244E-2</v>
      </c>
      <c r="P142" s="26">
        <f>+Cuadro2!P143/Cuadro2!P$148</f>
        <v>2.9168489431827968E-2</v>
      </c>
      <c r="Q142" s="26">
        <f>+Cuadro2!Q143/Cuadro2!Q$148</f>
        <v>2.4520270545706515E-2</v>
      </c>
      <c r="R142" s="26">
        <f>+Cuadro2!R143/Cuadro2!R$148</f>
        <v>1.6410038582705021E-2</v>
      </c>
      <c r="S142" s="26">
        <f>+Cuadro2!S143/Cuadro2!S$148</f>
        <v>3.8500233437932178E-2</v>
      </c>
      <c r="U142" s="27"/>
      <c r="V142" s="27"/>
    </row>
    <row r="143" spans="1:22" x14ac:dyDescent="0.2">
      <c r="A143" s="63">
        <f>+A142+1</f>
        <v>20</v>
      </c>
      <c r="B143" s="25" t="s">
        <v>131</v>
      </c>
      <c r="C143" s="26">
        <f>+Cuadro2!C144/Cuadro2!C$148</f>
        <v>2.3747967956037241E-5</v>
      </c>
      <c r="D143" s="26">
        <f>+Cuadro2!D144/Cuadro2!D$148</f>
        <v>1.1472990098536241E-4</v>
      </c>
      <c r="E143" s="26">
        <f>+Cuadro2!E144/Cuadro2!E$148</f>
        <v>0</v>
      </c>
      <c r="F143" s="26">
        <f>+Cuadro2!F144/Cuadro2!F$148</f>
        <v>2.1402276941099742E-4</v>
      </c>
      <c r="G143" s="26">
        <f>+Cuadro2!G144/Cuadro2!G$148</f>
        <v>1.8010379362937594E-3</v>
      </c>
      <c r="H143" s="26">
        <f>+Cuadro2!H144/Cuadro2!H$148</f>
        <v>7.8237438094752414E-3</v>
      </c>
      <c r="I143" s="26">
        <f>+Cuadro2!I144/Cuadro2!I$148</f>
        <v>1.5715940304512938E-3</v>
      </c>
      <c r="J143" s="26">
        <f>+Cuadro2!J144/Cuadro2!J$148</f>
        <v>1.4921334217412503E-2</v>
      </c>
      <c r="K143" s="26">
        <f>+Cuadro2!K144/Cuadro2!K$148</f>
        <v>2.5103745286551575E-3</v>
      </c>
      <c r="L143" s="26">
        <f>+Cuadro2!L144/Cuadro2!L$148</f>
        <v>1.577357567611267E-3</v>
      </c>
      <c r="M143" s="26">
        <f>+Cuadro2!M144/Cuadro2!M$148</f>
        <v>4.8655078963038573E-3</v>
      </c>
      <c r="N143" s="26">
        <f>+Cuadro2!N144/Cuadro2!N$148</f>
        <v>1.0526609591685497E-3</v>
      </c>
      <c r="O143" s="26">
        <f>+Cuadro2!O144/Cuadro2!O$148</f>
        <v>1.4848893877569857E-3</v>
      </c>
      <c r="P143" s="26">
        <f>+Cuadro2!P144/Cuadro2!P$148</f>
        <v>2.7311956690595687E-3</v>
      </c>
      <c r="Q143" s="26">
        <f>+Cuadro2!Q144/Cuadro2!Q$148</f>
        <v>1.6655673544495452E-3</v>
      </c>
      <c r="R143" s="26">
        <f>+Cuadro2!R144/Cuadro2!R$148</f>
        <v>1.71321369155074E-3</v>
      </c>
      <c r="S143" s="26">
        <f>+Cuadro2!S144/Cuadro2!S$148</f>
        <v>2.0732139827991441E-3</v>
      </c>
      <c r="U143" s="27"/>
      <c r="V143" s="27"/>
    </row>
    <row r="144" spans="1:22" x14ac:dyDescent="0.2">
      <c r="A144" s="63">
        <f>+A143+1</f>
        <v>21</v>
      </c>
      <c r="B144" s="25" t="s">
        <v>132</v>
      </c>
      <c r="C144" s="26">
        <f>+Cuadro2!C145/Cuadro2!C$148</f>
        <v>1.564726421276327E-2</v>
      </c>
      <c r="D144" s="26">
        <f>+Cuadro2!D145/Cuadro2!D$148</f>
        <v>5.7364950492681207E-5</v>
      </c>
      <c r="E144" s="26">
        <f>+Cuadro2!E145/Cuadro2!E$148</f>
        <v>1.107131664407179E-2</v>
      </c>
      <c r="F144" s="26">
        <f>+Cuadro2!F145/Cuadro2!F$148</f>
        <v>4.0710101005266296E-4</v>
      </c>
      <c r="G144" s="26">
        <f>+Cuadro2!G145/Cuadro2!G$148</f>
        <v>9.1603449484805905E-4</v>
      </c>
      <c r="H144" s="26">
        <f>+Cuadro2!H145/Cuadro2!H$148</f>
        <v>1.1318378671054427E-3</v>
      </c>
      <c r="I144" s="26">
        <f>+Cuadro2!I145/Cuadro2!I$148</f>
        <v>1.8458926018985985E-3</v>
      </c>
      <c r="J144" s="26">
        <f>+Cuadro2!J145/Cuadro2!J$148</f>
        <v>2.5388347693295864E-3</v>
      </c>
      <c r="K144" s="26">
        <f>+Cuadro2!K145/Cuadro2!K$148</f>
        <v>2.6801367420880777E-3</v>
      </c>
      <c r="L144" s="26">
        <f>+Cuadro2!L145/Cuadro2!L$148</f>
        <v>2.7183104940141016E-3</v>
      </c>
      <c r="M144" s="26">
        <f>+Cuadro2!M145/Cuadro2!M$148</f>
        <v>2.0374581120599462E-3</v>
      </c>
      <c r="N144" s="26">
        <f>+Cuadro2!N145/Cuadro2!N$148</f>
        <v>1.4806102480585286E-3</v>
      </c>
      <c r="O144" s="26">
        <f>+Cuadro2!O145/Cuadro2!O$148</f>
        <v>1.9120451781135454E-3</v>
      </c>
      <c r="P144" s="26">
        <f>+Cuadro2!P145/Cuadro2!P$148</f>
        <v>2.8026912925767588E-3</v>
      </c>
      <c r="Q144" s="26">
        <f>+Cuadro2!Q145/Cuadro2!Q$148</f>
        <v>1.059555975216691E-3</v>
      </c>
      <c r="R144" s="26">
        <f>+Cuadro2!R145/Cuadro2!R$148</f>
        <v>1.8654206930728099E-3</v>
      </c>
      <c r="S144" s="26">
        <f>+Cuadro2!S145/Cuadro2!S$148</f>
        <v>2.5331036233769309E-3</v>
      </c>
      <c r="U144" s="27"/>
      <c r="V144" s="27"/>
    </row>
    <row r="145" spans="1:22" x14ac:dyDescent="0.2">
      <c r="A145" s="63">
        <f>+A144+1</f>
        <v>22</v>
      </c>
      <c r="B145" s="25" t="s">
        <v>133</v>
      </c>
      <c r="C145" s="26">
        <f>+Cuadro2!C146/Cuadro2!C$148</f>
        <v>5.9015211684457069E-3</v>
      </c>
      <c r="D145" s="26">
        <f>+Cuadro2!D146/Cuadro2!D$148</f>
        <v>3.6331135312031435E-4</v>
      </c>
      <c r="E145" s="26">
        <f>+Cuadro2!E146/Cuadro2!E$148</f>
        <v>5.4445898605825372E-3</v>
      </c>
      <c r="F145" s="26">
        <f>+Cuadro2!F146/Cuadro2!F$148</f>
        <v>2.0061887641597567E-2</v>
      </c>
      <c r="G145" s="26">
        <f>+Cuadro2!G146/Cuadro2!G$148</f>
        <v>2.4489364683294351E-2</v>
      </c>
      <c r="H145" s="26">
        <f>+Cuadro2!H146/Cuadro2!H$148</f>
        <v>1.339940211329114E-2</v>
      </c>
      <c r="I145" s="26">
        <f>+Cuadro2!I146/Cuadro2!I$148</f>
        <v>4.1999369519998032E-3</v>
      </c>
      <c r="J145" s="26">
        <f>+Cuadro2!J146/Cuadro2!J$148</f>
        <v>3.3215898595425615E-3</v>
      </c>
      <c r="K145" s="26">
        <f>+Cuadro2!K146/Cuadro2!K$148</f>
        <v>7.0903313724598183E-3</v>
      </c>
      <c r="L145" s="26">
        <f>+Cuadro2!L146/Cuadro2!L$148</f>
        <v>7.0009980978709627E-3</v>
      </c>
      <c r="M145" s="26">
        <f>+Cuadro2!M146/Cuadro2!M$148</f>
        <v>6.3254950563848295E-3</v>
      </c>
      <c r="N145" s="26">
        <f>+Cuadro2!N146/Cuadro2!N$148</f>
        <v>3.6458242905441558E-3</v>
      </c>
      <c r="O145" s="26">
        <f>+Cuadro2!O146/Cuadro2!O$148</f>
        <v>6.3604419549190662E-3</v>
      </c>
      <c r="P145" s="26">
        <f>+Cuadro2!P146/Cuadro2!P$148</f>
        <v>6.3163446131019188E-3</v>
      </c>
      <c r="Q145" s="26">
        <f>+Cuadro2!Q146/Cuadro2!Q$148</f>
        <v>5.36399012876068E-3</v>
      </c>
      <c r="R145" s="26">
        <f>+Cuadro2!R146/Cuadro2!R$148</f>
        <v>3.5326183143959476E-3</v>
      </c>
      <c r="S145" s="26">
        <f>+Cuadro2!S146/Cuadro2!S$148</f>
        <v>1.1056225281814883E-2</v>
      </c>
      <c r="U145" s="27"/>
      <c r="V145" s="27"/>
    </row>
    <row r="146" spans="1:22" ht="5.0999999999999996" customHeight="1" x14ac:dyDescent="0.2">
      <c r="A146" s="63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U146" s="27"/>
      <c r="V146" s="27"/>
    </row>
    <row r="147" spans="1:22" x14ac:dyDescent="0.2">
      <c r="A147" s="63">
        <f>+A145+1</f>
        <v>23</v>
      </c>
      <c r="B147" s="50" t="s">
        <v>137</v>
      </c>
      <c r="C147" s="52">
        <f>+Cuadro2!C148/Cuadro2!C$148</f>
        <v>1</v>
      </c>
      <c r="D147" s="52">
        <f>+Cuadro2!D148/Cuadro2!D$148</f>
        <v>1</v>
      </c>
      <c r="E147" s="52">
        <f>+Cuadro2!E148/Cuadro2!E$148</f>
        <v>1</v>
      </c>
      <c r="F147" s="52">
        <f>+Cuadro2!F148/Cuadro2!F$148</f>
        <v>1</v>
      </c>
      <c r="G147" s="52">
        <f>+Cuadro2!G148/Cuadro2!G$148</f>
        <v>1</v>
      </c>
      <c r="H147" s="52">
        <f>+Cuadro2!H148/Cuadro2!H$148</f>
        <v>1</v>
      </c>
      <c r="I147" s="52">
        <f>+Cuadro2!I148/Cuadro2!I$148</f>
        <v>1</v>
      </c>
      <c r="J147" s="52">
        <f>+Cuadro2!J148/Cuadro2!J$148</f>
        <v>1</v>
      </c>
      <c r="K147" s="52">
        <f>+Cuadro2!K148/Cuadro2!K$148</f>
        <v>1</v>
      </c>
      <c r="L147" s="52">
        <f>+Cuadro2!L148/Cuadro2!L$148</f>
        <v>1</v>
      </c>
      <c r="M147" s="52">
        <f>+Cuadro2!M148/Cuadro2!M$148</f>
        <v>1</v>
      </c>
      <c r="N147" s="52">
        <f>+Cuadro2!N148/Cuadro2!N$148</f>
        <v>1</v>
      </c>
      <c r="O147" s="52">
        <f>+Cuadro2!O148/Cuadro2!O$148</f>
        <v>1</v>
      </c>
      <c r="P147" s="52">
        <f>+Cuadro2!P148/Cuadro2!P$148</f>
        <v>1</v>
      </c>
      <c r="Q147" s="52">
        <f>+Cuadro2!Q148/Cuadro2!Q$148</f>
        <v>1</v>
      </c>
      <c r="R147" s="52">
        <f>+Cuadro2!R148/Cuadro2!R$148</f>
        <v>1</v>
      </c>
      <c r="S147" s="52">
        <f>+Cuadro2!S148/Cuadro2!S$148</f>
        <v>1</v>
      </c>
      <c r="U147" s="27"/>
      <c r="V147" s="27"/>
    </row>
    <row r="148" spans="1:22" x14ac:dyDescent="0.2">
      <c r="B148" s="53"/>
    </row>
  </sheetData>
  <mergeCells count="4">
    <mergeCell ref="C5:J5"/>
    <mergeCell ref="K5:R5"/>
    <mergeCell ref="B5:B6"/>
    <mergeCell ref="S5:S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Ensenada.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104.81317207000427</v>
      </c>
      <c r="G9" s="26">
        <f t="shared" ref="G9:G24" si="0">+IF(F9&gt;0,F9/$F$26,0)</f>
        <v>4.566046432018404E-5</v>
      </c>
      <c r="H9" s="25">
        <f>HLOOKUP(D9,Cuadro2!$B$7:$S$148,142,0)/1000</f>
        <v>9542.7400717648925</v>
      </c>
      <c r="I9" s="26">
        <f>+F9/1000/H9</f>
        <v>1.09835509803024E-5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30.005223111396678</v>
      </c>
      <c r="G10" s="26">
        <f t="shared" si="0"/>
        <v>1.3071376356991059E-5</v>
      </c>
      <c r="H10" s="25">
        <f>HLOOKUP(D10,Cuadro2!$B$7:$S$148,142,0)/1000</f>
        <v>196.14692543331509</v>
      </c>
      <c r="I10" s="26">
        <f t="shared" ref="I10:I24" si="1">+F10/1000/H10</f>
        <v>1.5297320131381657E-4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7011.0946931630397</v>
      </c>
      <c r="G11" s="26">
        <f t="shared" si="0"/>
        <v>3.054290150371456E-3</v>
      </c>
      <c r="H11" s="25">
        <f>HLOOKUP(D11,Cuadro2!$B$7:$S$148,142,0)/1000</f>
        <v>79.154315941984848</v>
      </c>
      <c r="I11" s="26">
        <f t="shared" si="1"/>
        <v>8.8575014637252786E-2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2014719.0395556719</v>
      </c>
      <c r="G12" s="26">
        <f t="shared" si="0"/>
        <v>0.87768555234055379</v>
      </c>
      <c r="H12" s="25">
        <f>HLOOKUP(D12,Cuadro2!$B$7:$S$148,142,0)/1000</f>
        <v>40083.506242246905</v>
      </c>
      <c r="I12" s="26">
        <f t="shared" si="1"/>
        <v>5.0263044040598767E-2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43514.529980737985</v>
      </c>
      <c r="G13" s="26">
        <f t="shared" si="0"/>
        <v>1.8956526210923447E-2</v>
      </c>
      <c r="H13" s="25">
        <f>HLOOKUP(D13,Cuadro2!$B$7:$S$148,142,0)/1000</f>
        <v>3022.5825440694484</v>
      </c>
      <c r="I13" s="26">
        <f t="shared" si="1"/>
        <v>1.4396473659955793E-2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13194.717245272303</v>
      </c>
      <c r="G14" s="26">
        <f t="shared" si="0"/>
        <v>5.7481030684796109E-3</v>
      </c>
      <c r="H14" s="25">
        <f>HLOOKUP(D14,Cuadro2!$B$7:$S$148,142,0)/1000</f>
        <v>4471.5448308836894</v>
      </c>
      <c r="I14" s="26">
        <f t="shared" si="1"/>
        <v>2.9508185077649542E-3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23083.413018941326</v>
      </c>
      <c r="G15" s="26">
        <f t="shared" si="0"/>
        <v>1.0055981855367191E-2</v>
      </c>
      <c r="H15" s="25">
        <f>HLOOKUP(D15,Cuadro2!$B$7:$S$148,142,0)/1000</f>
        <v>13456.363320891298</v>
      </c>
      <c r="I15" s="26">
        <f t="shared" si="1"/>
        <v>1.7154273014540133E-3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10138.569589943094</v>
      </c>
      <c r="G16" s="26">
        <f t="shared" si="0"/>
        <v>4.4167329914422335E-3</v>
      </c>
      <c r="H16" s="25">
        <f>HLOOKUP(D16,Cuadro2!$B$7:$S$148,142,0)/1000</f>
        <v>2395.4637223365908</v>
      </c>
      <c r="I16" s="26">
        <f t="shared" si="1"/>
        <v>4.2324037285163723E-3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61980.00883600767</v>
      </c>
      <c r="G17" s="27">
        <f t="shared" si="0"/>
        <v>2.7000766469800673E-2</v>
      </c>
      <c r="H17" s="25">
        <f>HLOOKUP(D17,Cuadro2!$B$7:$S$148,142,0)/1000</f>
        <v>13194.268465830088</v>
      </c>
      <c r="I17" s="26">
        <f t="shared" si="1"/>
        <v>4.6974949006472512E-3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7412.4319106658459</v>
      </c>
      <c r="G18" s="27">
        <f t="shared" si="0"/>
        <v>3.2291273710970099E-3</v>
      </c>
      <c r="H18" s="25">
        <f>HLOOKUP(D18,Cuadro2!$B$7:$S$148,142,0)/1000</f>
        <v>2679.7142080112708</v>
      </c>
      <c r="I18" s="26">
        <f t="shared" si="1"/>
        <v>2.7661277790391402E-3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56482.816767370852</v>
      </c>
      <c r="G19" s="27">
        <f t="shared" si="0"/>
        <v>2.4605987861788071E-2</v>
      </c>
      <c r="H19" s="25">
        <f>HLOOKUP(D19,Cuadro2!$B$7:$S$148,142,0)/1000</f>
        <v>17324.180681882775</v>
      </c>
      <c r="I19" s="26">
        <f t="shared" si="1"/>
        <v>3.2603456292994719E-3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14968.460648752187</v>
      </c>
      <c r="G20" s="27">
        <f t="shared" si="0"/>
        <v>6.5208107901165652E-3</v>
      </c>
      <c r="H20" s="25">
        <f>HLOOKUP(D20,Cuadro2!$B$7:$S$148,142,0)/1000</f>
        <v>4526.9912850708561</v>
      </c>
      <c r="I20" s="26">
        <f t="shared" si="1"/>
        <v>3.3064920398930926E-3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15071.010472723623</v>
      </c>
      <c r="G21" s="27">
        <f t="shared" si="0"/>
        <v>6.5654852569417988E-3</v>
      </c>
      <c r="H21" s="25">
        <f>HLOOKUP(D21,Cuadro2!$B$7:$S$148,142,0)/1000</f>
        <v>4445.4286723284758</v>
      </c>
      <c r="I21" s="26">
        <f t="shared" si="1"/>
        <v>3.3902265863664308E-3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11953.229761072838</v>
      </c>
      <c r="G22" s="26">
        <f t="shared" si="0"/>
        <v>5.2072655586828101E-3</v>
      </c>
      <c r="H22" s="25">
        <f>HLOOKUP(D22,Cuadro2!$B$7:$S$148,142,0)/1000</f>
        <v>3487.6487261059483</v>
      </c>
      <c r="I22" s="26">
        <f t="shared" si="1"/>
        <v>3.4273032348699104E-3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11440.403736526136</v>
      </c>
      <c r="G23" s="26">
        <f t="shared" si="0"/>
        <v>4.9838597220515403E-3</v>
      </c>
      <c r="H23" s="25">
        <f>HLOOKUP(D23,Cuadro2!$B$7:$S$148,142,0)/1000</f>
        <v>4158.9896245771552</v>
      </c>
      <c r="I23" s="26">
        <f t="shared" si="1"/>
        <v>2.750765154334638E-3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4386.1743395942394</v>
      </c>
      <c r="G24" s="26">
        <f t="shared" si="0"/>
        <v>1.9107785117063998E-3</v>
      </c>
      <c r="H24" s="25">
        <f>HLOOKUP(D24,Cuadro2!$B$7:$S$148,142,0)/1000</f>
        <v>1297.526819558921</v>
      </c>
      <c r="I24" s="26">
        <f t="shared" si="1"/>
        <v>3.3804113128738777E-3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2295490.7189516248</v>
      </c>
      <c r="G26" s="32">
        <f>+IF(F26&gt;0,F26/$F$26,0)</f>
        <v>1</v>
      </c>
      <c r="H26" s="31">
        <f>SUM(H9:H24)</f>
        <v>124362.25045693359</v>
      </c>
      <c r="I26" s="32">
        <f>+F26/1000/H26</f>
        <v>1.845809890475204E-2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36" display="volver"/>
  </hyperlinks>
  <pageMargins left="0.75" right="0.75" top="1" bottom="1" header="0" footer="0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Escobar.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3515.5687801935319</v>
      </c>
      <c r="G9" s="26">
        <f t="shared" ref="G9:G24" si="0">+IF(F9&gt;0,F9/$F$26,0)</f>
        <v>1.961797430266914E-3</v>
      </c>
      <c r="H9" s="25">
        <f>HLOOKUP(D9,Cuadro2!$B$7:$S$148,142,0)/1000</f>
        <v>9542.7400717648925</v>
      </c>
      <c r="I9" s="26">
        <f>+F9/1000/H9</f>
        <v>3.6840244560316747E-4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52.509140444944194</v>
      </c>
      <c r="G10" s="26">
        <f t="shared" si="0"/>
        <v>2.9301744107747244E-5</v>
      </c>
      <c r="H10" s="25">
        <f>HLOOKUP(D10,Cuadro2!$B$7:$S$148,142,0)/1000</f>
        <v>196.14692543331509</v>
      </c>
      <c r="I10" s="26">
        <f t="shared" ref="I10:I24" si="1">+F10/1000/H10</f>
        <v>2.6770310229917905E-4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1196.3291135741772</v>
      </c>
      <c r="G11" s="26">
        <f t="shared" si="0"/>
        <v>6.6758909510913227E-4</v>
      </c>
      <c r="H11" s="25">
        <f>HLOOKUP(D11,Cuadro2!$B$7:$S$148,142,0)/1000</f>
        <v>79.154315941984848</v>
      </c>
      <c r="I11" s="26">
        <f t="shared" si="1"/>
        <v>1.5113883549331807E-2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871649.17384803656</v>
      </c>
      <c r="G12" s="26">
        <f t="shared" si="0"/>
        <v>0.48640752500231876</v>
      </c>
      <c r="H12" s="25">
        <f>HLOOKUP(D12,Cuadro2!$B$7:$S$148,142,0)/1000</f>
        <v>40083.506242246905</v>
      </c>
      <c r="I12" s="26">
        <f t="shared" si="1"/>
        <v>2.1745831529312233E-2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38457.358577922227</v>
      </c>
      <c r="G13" s="26">
        <f t="shared" si="0"/>
        <v>2.1460409950752778E-2</v>
      </c>
      <c r="H13" s="25">
        <f>HLOOKUP(D13,Cuadro2!$B$7:$S$148,142,0)/1000</f>
        <v>3022.5825440694484</v>
      </c>
      <c r="I13" s="26">
        <f t="shared" si="1"/>
        <v>1.2723344364367709E-2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160584.79004713113</v>
      </c>
      <c r="G14" s="26">
        <f t="shared" si="0"/>
        <v>8.961133977218648E-2</v>
      </c>
      <c r="H14" s="25">
        <f>HLOOKUP(D14,Cuadro2!$B$7:$S$148,142,0)/1000</f>
        <v>4471.5448308836894</v>
      </c>
      <c r="I14" s="26">
        <f t="shared" si="1"/>
        <v>3.5912597574336638E-2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139346.69081971192</v>
      </c>
      <c r="G15" s="26">
        <f t="shared" si="0"/>
        <v>7.7759815568523738E-2</v>
      </c>
      <c r="H15" s="25">
        <f>HLOOKUP(D15,Cuadro2!$B$7:$S$148,142,0)/1000</f>
        <v>13456.363320891298</v>
      </c>
      <c r="I15" s="26">
        <f t="shared" si="1"/>
        <v>1.0355449499745085E-2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48625.578604497568</v>
      </c>
      <c r="G16" s="26">
        <f t="shared" si="0"/>
        <v>2.7134595030251049E-2</v>
      </c>
      <c r="H16" s="25">
        <f>HLOOKUP(D16,Cuadro2!$B$7:$S$148,142,0)/1000</f>
        <v>2395.4637223365908</v>
      </c>
      <c r="I16" s="26">
        <f t="shared" si="1"/>
        <v>2.0299025258068634E-2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155549.386914692</v>
      </c>
      <c r="G17" s="27">
        <f t="shared" si="0"/>
        <v>8.6801427196664838E-2</v>
      </c>
      <c r="H17" s="25">
        <f>HLOOKUP(D17,Cuadro2!$B$7:$S$148,142,0)/1000</f>
        <v>13194.268465830088</v>
      </c>
      <c r="I17" s="26">
        <f t="shared" si="1"/>
        <v>1.1789163402088314E-2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27580.425317751145</v>
      </c>
      <c r="G18" s="27">
        <f t="shared" si="0"/>
        <v>1.5390740701438966E-2</v>
      </c>
      <c r="H18" s="25">
        <f>HLOOKUP(D18,Cuadro2!$B$7:$S$148,142,0)/1000</f>
        <v>2679.7142080112708</v>
      </c>
      <c r="I18" s="26">
        <f t="shared" si="1"/>
        <v>1.0292301035422634E-2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204740.74927125167</v>
      </c>
      <c r="G19" s="27">
        <f t="shared" si="0"/>
        <v>0.11425174727178931</v>
      </c>
      <c r="H19" s="25">
        <f>HLOOKUP(D19,Cuadro2!$B$7:$S$148,142,0)/1000</f>
        <v>17324.180681882775</v>
      </c>
      <c r="I19" s="26">
        <f t="shared" si="1"/>
        <v>1.1818206761452493E-2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13879.652512528455</v>
      </c>
      <c r="G20" s="27">
        <f t="shared" si="0"/>
        <v>7.7452805888716192E-3</v>
      </c>
      <c r="H20" s="25">
        <f>HLOOKUP(D20,Cuadro2!$B$7:$S$148,142,0)/1000</f>
        <v>4526.9912850708561</v>
      </c>
      <c r="I20" s="26">
        <f t="shared" si="1"/>
        <v>3.0659772989404402E-3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40968.000022253276</v>
      </c>
      <c r="G21" s="27">
        <f t="shared" si="0"/>
        <v>2.2861426469490645E-2</v>
      </c>
      <c r="H21" s="25">
        <f>HLOOKUP(D21,Cuadro2!$B$7:$S$148,142,0)/1000</f>
        <v>4445.4286723284758</v>
      </c>
      <c r="I21" s="26">
        <f t="shared" si="1"/>
        <v>9.2157591634002313E-3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22908.494319814319</v>
      </c>
      <c r="G22" s="26">
        <f t="shared" si="0"/>
        <v>1.2783656955055187E-2</v>
      </c>
      <c r="H22" s="25">
        <f>HLOOKUP(D22,Cuadro2!$B$7:$S$148,142,0)/1000</f>
        <v>3487.6487261059483</v>
      </c>
      <c r="I22" s="26">
        <f t="shared" si="1"/>
        <v>6.5684637757060637E-3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43086.182138263866</v>
      </c>
      <c r="G23" s="26">
        <f t="shared" si="0"/>
        <v>2.4043438397528687E-2</v>
      </c>
      <c r="H23" s="25">
        <f>HLOOKUP(D23,Cuadro2!$B$7:$S$148,142,0)/1000</f>
        <v>4158.9896245771552</v>
      </c>
      <c r="I23" s="26">
        <f t="shared" si="1"/>
        <v>1.0359771489606552E-2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19873.273683166775</v>
      </c>
      <c r="G24" s="26">
        <f t="shared" si="0"/>
        <v>1.1089908825644257E-2</v>
      </c>
      <c r="H24" s="25">
        <f>HLOOKUP(D24,Cuadro2!$B$7:$S$148,142,0)/1000</f>
        <v>1297.526819558921</v>
      </c>
      <c r="I24" s="26">
        <f t="shared" si="1"/>
        <v>1.5316271990372008E-2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1792014.1631112334</v>
      </c>
      <c r="G26" s="32">
        <f>+IF(F26&gt;0,F26/$F$26,0)</f>
        <v>1</v>
      </c>
      <c r="H26" s="31">
        <f>SUM(H9:H24)</f>
        <v>124362.25045693359</v>
      </c>
      <c r="I26" s="32">
        <f>+F26/1000/H26</f>
        <v>1.4409631190550097E-2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7" display="volver"/>
  </hyperlinks>
  <pageMargins left="0.75" right="0.75" top="1" bottom="1" header="0" footer="0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Esteban Echeverría.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1520.5839152032584</v>
      </c>
      <c r="G9" s="26">
        <f t="shared" ref="G9:G24" si="0">+IF(F9&gt;0,F9/$F$26,0)</f>
        <v>8.2225349959583161E-4</v>
      </c>
      <c r="H9" s="25">
        <f>HLOOKUP(D9,Cuadro2!$B$7:$S$148,142,0)/1000</f>
        <v>9542.7400717648925</v>
      </c>
      <c r="I9" s="26">
        <f>+F9/1000/H9</f>
        <v>1.5934458067262775E-4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26.254570222472097</v>
      </c>
      <c r="G10" s="26">
        <f t="shared" si="0"/>
        <v>1.4197119955018403E-5</v>
      </c>
      <c r="H10" s="25">
        <f>HLOOKUP(D10,Cuadro2!$B$7:$S$148,142,0)/1000</f>
        <v>196.14692543331509</v>
      </c>
      <c r="I10" s="26">
        <f t="shared" ref="I10:I24" si="1">+F10/1000/H10</f>
        <v>1.3385155114958953E-4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787600.00561230537</v>
      </c>
      <c r="G12" s="26">
        <f t="shared" si="0"/>
        <v>0.4258935363063131</v>
      </c>
      <c r="H12" s="25">
        <f>HLOOKUP(D12,Cuadro2!$B$7:$S$148,142,0)/1000</f>
        <v>40083.506242246905</v>
      </c>
      <c r="I12" s="26">
        <f t="shared" si="1"/>
        <v>1.9648979828570903E-2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31801.274631230226</v>
      </c>
      <c r="G13" s="26">
        <f t="shared" si="0"/>
        <v>1.7196492147322141E-2</v>
      </c>
      <c r="H13" s="25">
        <f>HLOOKUP(D13,Cuadro2!$B$7:$S$148,142,0)/1000</f>
        <v>3022.5825440694484</v>
      </c>
      <c r="I13" s="26">
        <f t="shared" si="1"/>
        <v>1.0521226192358882E-2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57465.306729352138</v>
      </c>
      <c r="G14" s="26">
        <f t="shared" si="0"/>
        <v>3.1074279486404784E-2</v>
      </c>
      <c r="H14" s="25">
        <f>HLOOKUP(D14,Cuadro2!$B$7:$S$148,142,0)/1000</f>
        <v>4471.5448308836894</v>
      </c>
      <c r="I14" s="26">
        <f t="shared" si="1"/>
        <v>1.2851331900433065E-2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270825.91172471392</v>
      </c>
      <c r="G15" s="26">
        <f t="shared" si="0"/>
        <v>0.14644871057123529</v>
      </c>
      <c r="H15" s="25">
        <f>HLOOKUP(D15,Cuadro2!$B$7:$S$148,142,0)/1000</f>
        <v>13456.363320891298</v>
      </c>
      <c r="I15" s="26">
        <f t="shared" si="1"/>
        <v>2.0126233609065146E-2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24076.801216393978</v>
      </c>
      <c r="G16" s="26">
        <f t="shared" si="0"/>
        <v>1.3019494591067538E-2</v>
      </c>
      <c r="H16" s="25">
        <f>HLOOKUP(D16,Cuadro2!$B$7:$S$148,142,0)/1000</f>
        <v>2395.4637223365908</v>
      </c>
      <c r="I16" s="26">
        <f t="shared" si="1"/>
        <v>1.0050998055987635E-2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194503.27989319712</v>
      </c>
      <c r="G17" s="27">
        <f t="shared" si="0"/>
        <v>0.10517736047054706</v>
      </c>
      <c r="H17" s="25">
        <f>HLOOKUP(D17,Cuadro2!$B$7:$S$148,142,0)/1000</f>
        <v>13194.268465830088</v>
      </c>
      <c r="I17" s="26">
        <f t="shared" si="1"/>
        <v>1.47414978251286E-2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30438.505971354451</v>
      </c>
      <c r="G18" s="27">
        <f t="shared" si="0"/>
        <v>1.6459577013261558E-2</v>
      </c>
      <c r="H18" s="25">
        <f>HLOOKUP(D18,Cuadro2!$B$7:$S$148,142,0)/1000</f>
        <v>2679.7142080112708</v>
      </c>
      <c r="I18" s="26">
        <f t="shared" si="1"/>
        <v>1.1358862777364663E-2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267471.97826313897</v>
      </c>
      <c r="G19" s="27">
        <f t="shared" si="0"/>
        <v>0.14463507602031153</v>
      </c>
      <c r="H19" s="25">
        <f>HLOOKUP(D19,Cuadro2!$B$7:$S$148,142,0)/1000</f>
        <v>17324.180681882775</v>
      </c>
      <c r="I19" s="26">
        <f t="shared" si="1"/>
        <v>1.5439228161759761E-2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17903.545506927432</v>
      </c>
      <c r="G20" s="27">
        <f t="shared" si="0"/>
        <v>9.6813157110612336E-3</v>
      </c>
      <c r="H20" s="25">
        <f>HLOOKUP(D20,Cuadro2!$B$7:$S$148,142,0)/1000</f>
        <v>4526.9912850708561</v>
      </c>
      <c r="I20" s="26">
        <f t="shared" si="1"/>
        <v>3.9548442617881492E-3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73268.379798330992</v>
      </c>
      <c r="G21" s="27">
        <f t="shared" si="0"/>
        <v>3.9619767838226239E-2</v>
      </c>
      <c r="H21" s="25">
        <f>HLOOKUP(D21,Cuadro2!$B$7:$S$148,142,0)/1000</f>
        <v>4445.4286723284758</v>
      </c>
      <c r="I21" s="26">
        <f t="shared" si="1"/>
        <v>1.6481735553289998E-2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21359.304412629495</v>
      </c>
      <c r="G22" s="26">
        <f t="shared" si="0"/>
        <v>1.1550012220055382E-2</v>
      </c>
      <c r="H22" s="25">
        <f>HLOOKUP(D22,Cuadro2!$B$7:$S$148,142,0)/1000</f>
        <v>3487.6487261059483</v>
      </c>
      <c r="I22" s="26">
        <f t="shared" si="1"/>
        <v>6.1242705587720471E-3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45803.389426608308</v>
      </c>
      <c r="G23" s="26">
        <f t="shared" si="0"/>
        <v>2.4768114980583011E-2</v>
      </c>
      <c r="H23" s="25">
        <f>HLOOKUP(D23,Cuadro2!$B$7:$S$148,142,0)/1000</f>
        <v>4158.9896245771552</v>
      </c>
      <c r="I23" s="26">
        <f t="shared" si="1"/>
        <v>1.1013104999333856E-2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25223.947092200589</v>
      </c>
      <c r="G24" s="26">
        <f t="shared" si="0"/>
        <v>1.3639812024060262E-2</v>
      </c>
      <c r="H24" s="25">
        <f>HLOOKUP(D24,Cuadro2!$B$7:$S$148,142,0)/1000</f>
        <v>1297.526819558921</v>
      </c>
      <c r="I24" s="26">
        <f t="shared" si="1"/>
        <v>1.9440019822307159E-2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1849288.4687638087</v>
      </c>
      <c r="G26" s="32">
        <f>+IF(F26&gt;0,F26/$F$26,0)</f>
        <v>1</v>
      </c>
      <c r="H26" s="31">
        <f>SUM(H9:H24)</f>
        <v>124362.25045693359</v>
      </c>
      <c r="I26" s="32">
        <f>+F26/1000/H26</f>
        <v>1.4870175330288138E-2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38" display="volver"/>
  </hyperlinks>
  <pageMargins left="0.75" right="0.75" top="1" bottom="1" header="0" footer="0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Exaltación de la Cruz.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30451.483139574757</v>
      </c>
      <c r="G9" s="26">
        <f t="shared" ref="G9:G24" si="0">+IF(F9&gt;0,F9/$F$26,0)</f>
        <v>0.13552402481377313</v>
      </c>
      <c r="H9" s="25">
        <f>HLOOKUP(D9,Cuadro2!$B$7:$S$148,142,0)/1000</f>
        <v>9542.7400717648925</v>
      </c>
      <c r="I9" s="26">
        <f>+F9/1000/H9</f>
        <v>3.1910628300224546E-3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3.338448724199405E-5</v>
      </c>
      <c r="H10" s="25">
        <f>HLOOKUP(D10,Cuadro2!$B$7:$S$148,142,0)/1000</f>
        <v>196.14692543331509</v>
      </c>
      <c r="I10" s="26">
        <f t="shared" ref="I10:I24" si="1">+F10/1000/H10</f>
        <v>3.8243300328454142E-5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47566.994264358618</v>
      </c>
      <c r="G12" s="26">
        <f t="shared" si="0"/>
        <v>0.21169643795187454</v>
      </c>
      <c r="H12" s="25">
        <f>HLOOKUP(D12,Cuadro2!$B$7:$S$148,142,0)/1000</f>
        <v>40083.506242246905</v>
      </c>
      <c r="I12" s="26">
        <f t="shared" si="1"/>
        <v>1.1866974405104393E-3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8567.8590586222526</v>
      </c>
      <c r="G13" s="26">
        <f t="shared" si="0"/>
        <v>3.8131172079188522E-2</v>
      </c>
      <c r="H13" s="25">
        <f>HLOOKUP(D13,Cuadro2!$B$7:$S$148,142,0)/1000</f>
        <v>3022.5825440694484</v>
      </c>
      <c r="I13" s="26">
        <f t="shared" si="1"/>
        <v>2.834615410398993E-3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21708.434525738987</v>
      </c>
      <c r="G14" s="26">
        <f t="shared" si="0"/>
        <v>9.6613173350199699E-2</v>
      </c>
      <c r="H14" s="25">
        <f>HLOOKUP(D14,Cuadro2!$B$7:$S$148,142,0)/1000</f>
        <v>4471.5448308836894</v>
      </c>
      <c r="I14" s="26">
        <f t="shared" si="1"/>
        <v>4.8547952322438989E-3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23667.611983192226</v>
      </c>
      <c r="G15" s="26">
        <f t="shared" si="0"/>
        <v>0.10533247326546109</v>
      </c>
      <c r="H15" s="25">
        <f>HLOOKUP(D15,Cuadro2!$B$7:$S$148,142,0)/1000</f>
        <v>13456.363320891298</v>
      </c>
      <c r="I15" s="26">
        <f t="shared" si="1"/>
        <v>1.7588416289598648E-3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6905.9597409887292</v>
      </c>
      <c r="G16" s="26">
        <f t="shared" si="0"/>
        <v>3.073490558771334E-2</v>
      </c>
      <c r="H16" s="25">
        <f>HLOOKUP(D16,Cuadro2!$B$7:$S$148,142,0)/1000</f>
        <v>2395.4637223365908</v>
      </c>
      <c r="I16" s="26">
        <f t="shared" si="1"/>
        <v>2.8829323009961915E-3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21426.985733589303</v>
      </c>
      <c r="G17" s="27">
        <f t="shared" si="0"/>
        <v>9.5360588281805131E-2</v>
      </c>
      <c r="H17" s="25">
        <f>HLOOKUP(D17,Cuadro2!$B$7:$S$148,142,0)/1000</f>
        <v>13194.268465830088</v>
      </c>
      <c r="I17" s="26">
        <f t="shared" si="1"/>
        <v>1.6239616306944131E-3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4834.9460252916724</v>
      </c>
      <c r="G18" s="27">
        <f t="shared" si="0"/>
        <v>2.1517879510220553E-2</v>
      </c>
      <c r="H18" s="25">
        <f>HLOOKUP(D18,Cuadro2!$B$7:$S$148,142,0)/1000</f>
        <v>2679.7142080112708</v>
      </c>
      <c r="I18" s="26">
        <f t="shared" si="1"/>
        <v>1.8042767437054007E-3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34277.528064017955</v>
      </c>
      <c r="G19" s="27">
        <f t="shared" si="0"/>
        <v>0.15255179994387771</v>
      </c>
      <c r="H19" s="25">
        <f>HLOOKUP(D19,Cuadro2!$B$7:$S$148,142,0)/1000</f>
        <v>17324.180681882775</v>
      </c>
      <c r="I19" s="26">
        <f t="shared" si="1"/>
        <v>1.9785944682431415E-3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3487.3762223632643</v>
      </c>
      <c r="G20" s="27">
        <f t="shared" si="0"/>
        <v>1.5520533417970045E-2</v>
      </c>
      <c r="H20" s="25">
        <f>HLOOKUP(D20,Cuadro2!$B$7:$S$148,142,0)/1000</f>
        <v>4526.9912850708561</v>
      </c>
      <c r="I20" s="26">
        <f t="shared" si="1"/>
        <v>7.7035187451408589E-4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5305.9073076731265</v>
      </c>
      <c r="G21" s="27">
        <f t="shared" si="0"/>
        <v>2.3613888043770157E-2</v>
      </c>
      <c r="H21" s="25">
        <f>HLOOKUP(D21,Cuadro2!$B$7:$S$148,142,0)/1000</f>
        <v>4445.4286723284758</v>
      </c>
      <c r="I21" s="26">
        <f t="shared" si="1"/>
        <v>1.193564827774852E-3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6971.7266997690767</v>
      </c>
      <c r="G22" s="26">
        <f t="shared" si="0"/>
        <v>3.1027600787905112E-2</v>
      </c>
      <c r="H22" s="25">
        <f>HLOOKUP(D22,Cuadro2!$B$7:$S$148,142,0)/1000</f>
        <v>3487.6487261059483</v>
      </c>
      <c r="I22" s="26">
        <f t="shared" si="1"/>
        <v>1.9989761719934429E-3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5205.9435879512321</v>
      </c>
      <c r="G23" s="26">
        <f t="shared" si="0"/>
        <v>2.3169000496914983E-2</v>
      </c>
      <c r="H23" s="25">
        <f>HLOOKUP(D23,Cuadro2!$B$7:$S$148,142,0)/1000</f>
        <v>4158.9896245771552</v>
      </c>
      <c r="I23" s="26">
        <f t="shared" si="1"/>
        <v>1.2517327663399789E-3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4308.0958434967497</v>
      </c>
      <c r="G24" s="26">
        <f t="shared" si="0"/>
        <v>1.9173137982083838E-2</v>
      </c>
      <c r="H24" s="25">
        <f>HLOOKUP(D24,Cuadro2!$B$7:$S$148,142,0)/1000</f>
        <v>1297.526819558921</v>
      </c>
      <c r="I24" s="26">
        <f t="shared" si="1"/>
        <v>3.3202364518070122E-3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224694.35350240584</v>
      </c>
      <c r="G26" s="32">
        <f>+IF(F26&gt;0,F26/$F$26,0)</f>
        <v>1</v>
      </c>
      <c r="H26" s="31">
        <f>SUM(H9:H24)</f>
        <v>124362.25045693359</v>
      </c>
      <c r="I26" s="32">
        <f>+F26/1000/H26</f>
        <v>1.8067729771440335E-3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9" display="volver"/>
  </hyperlinks>
  <pageMargins left="0.75" right="0.75" top="1" bottom="1" header="0" footer="0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Ezeiza.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2233.0394626107086</v>
      </c>
      <c r="G9" s="26">
        <f t="shared" ref="G9:G24" si="0">+IF(F9&gt;0,F9/$F$26,0)</f>
        <v>2.3155971051544381E-3</v>
      </c>
      <c r="H9" s="25">
        <f>HLOOKUP(D9,Cuadro2!$B$7:$S$148,142,0)/1000</f>
        <v>9542.7400717648925</v>
      </c>
      <c r="I9" s="26">
        <f>+F9/1000/H9</f>
        <v>2.340040120361066E-4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15.002611555698339</v>
      </c>
      <c r="G10" s="26">
        <f t="shared" si="0"/>
        <v>1.5557272708255717E-5</v>
      </c>
      <c r="H10" s="25">
        <f>HLOOKUP(D10,Cuadro2!$B$7:$S$148,142,0)/1000</f>
        <v>196.14692543331509</v>
      </c>
      <c r="I10" s="26">
        <f t="shared" ref="I10:I24" si="1">+F10/1000/H10</f>
        <v>7.6486600656908285E-5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709.2492702885927</v>
      </c>
      <c r="G11" s="26">
        <f t="shared" si="0"/>
        <v>7.3547090618499976E-4</v>
      </c>
      <c r="H11" s="25">
        <f>HLOOKUP(D11,Cuadro2!$B$7:$S$148,142,0)/1000</f>
        <v>79.154315941984848</v>
      </c>
      <c r="I11" s="26">
        <f t="shared" si="1"/>
        <v>8.9603360454586969E-3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388314.15182876267</v>
      </c>
      <c r="G12" s="26">
        <f t="shared" si="0"/>
        <v>0.40267050400171989</v>
      </c>
      <c r="H12" s="25">
        <f>HLOOKUP(D12,Cuadro2!$B$7:$S$148,142,0)/1000</f>
        <v>40083.506242246905</v>
      </c>
      <c r="I12" s="26">
        <f t="shared" si="1"/>
        <v>9.6876293576206741E-3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26292.771726837636</v>
      </c>
      <c r="G13" s="26">
        <f t="shared" si="0"/>
        <v>2.7264841090614285E-2</v>
      </c>
      <c r="H13" s="25">
        <f>HLOOKUP(D13,Cuadro2!$B$7:$S$148,142,0)/1000</f>
        <v>3022.5825440694484</v>
      </c>
      <c r="I13" s="26">
        <f t="shared" si="1"/>
        <v>8.6987770701005933E-3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25789.494655502567</v>
      </c>
      <c r="G14" s="26">
        <f t="shared" si="0"/>
        <v>2.6742957376068726E-2</v>
      </c>
      <c r="H14" s="25">
        <f>HLOOKUP(D14,Cuadro2!$B$7:$S$148,142,0)/1000</f>
        <v>4471.5448308836894</v>
      </c>
      <c r="I14" s="26">
        <f t="shared" si="1"/>
        <v>5.7674686558841712E-3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71354.091207947014</v>
      </c>
      <c r="G15" s="26">
        <f t="shared" si="0"/>
        <v>7.3992121415031323E-2</v>
      </c>
      <c r="H15" s="25">
        <f>HLOOKUP(D15,Cuadro2!$B$7:$S$148,142,0)/1000</f>
        <v>13456.363320891298</v>
      </c>
      <c r="I15" s="26">
        <f t="shared" si="1"/>
        <v>5.3026281697647259E-3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37064.838206564207</v>
      </c>
      <c r="G16" s="26">
        <f t="shared" si="0"/>
        <v>3.8435161353483065E-2</v>
      </c>
      <c r="H16" s="25">
        <f>HLOOKUP(D16,Cuadro2!$B$7:$S$148,142,0)/1000</f>
        <v>2395.4637223365908</v>
      </c>
      <c r="I16" s="26">
        <f t="shared" si="1"/>
        <v>1.5472928210497091E-2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135004.01665378036</v>
      </c>
      <c r="G17" s="27">
        <f t="shared" si="0"/>
        <v>0.13999524656059081</v>
      </c>
      <c r="H17" s="25">
        <f>HLOOKUP(D17,Cuadro2!$B$7:$S$148,142,0)/1000</f>
        <v>13194.268465830088</v>
      </c>
      <c r="I17" s="26">
        <f t="shared" si="1"/>
        <v>1.0232019835234335E-2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6401.7196614802315</v>
      </c>
      <c r="G18" s="27">
        <f t="shared" si="0"/>
        <v>6.6383974687142123E-3</v>
      </c>
      <c r="H18" s="25">
        <f>HLOOKUP(D18,Cuadro2!$B$7:$S$148,142,0)/1000</f>
        <v>2679.7142080112708</v>
      </c>
      <c r="I18" s="26">
        <f t="shared" si="1"/>
        <v>2.3889561216422473E-3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142930.6756394362</v>
      </c>
      <c r="G19" s="27">
        <f t="shared" si="0"/>
        <v>0.14821496184465113</v>
      </c>
      <c r="H19" s="25">
        <f>HLOOKUP(D19,Cuadro2!$B$7:$S$148,142,0)/1000</f>
        <v>17324.180681882775</v>
      </c>
      <c r="I19" s="26">
        <f t="shared" si="1"/>
        <v>8.2503570162431854E-3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49421.21683399305</v>
      </c>
      <c r="G20" s="27">
        <f t="shared" si="0"/>
        <v>5.1248367326303106E-2</v>
      </c>
      <c r="H20" s="25">
        <f>HLOOKUP(D20,Cuadro2!$B$7:$S$148,142,0)/1000</f>
        <v>4526.9912850708561</v>
      </c>
      <c r="I20" s="26">
        <f t="shared" si="1"/>
        <v>1.0917011702004969E-2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36816.005069915802</v>
      </c>
      <c r="G21" s="27">
        <f t="shared" si="0"/>
        <v>3.8177128613561886E-2</v>
      </c>
      <c r="H21" s="25">
        <f>HLOOKUP(D21,Cuadro2!$B$7:$S$148,142,0)/1000</f>
        <v>4445.4286723284758</v>
      </c>
      <c r="I21" s="26">
        <f t="shared" si="1"/>
        <v>8.2817671328492843E-3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12677.442855603384</v>
      </c>
      <c r="G22" s="26">
        <f t="shared" si="0"/>
        <v>1.3146140258029864E-2</v>
      </c>
      <c r="H22" s="25">
        <f>HLOOKUP(D22,Cuadro2!$B$7:$S$148,142,0)/1000</f>
        <v>3487.6487261059483</v>
      </c>
      <c r="I22" s="26">
        <f t="shared" si="1"/>
        <v>3.634954048184228E-3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16826.279369657659</v>
      </c>
      <c r="G23" s="26">
        <f t="shared" si="0"/>
        <v>1.744836329643119E-2</v>
      </c>
      <c r="H23" s="25">
        <f>HLOOKUP(D23,Cuadro2!$B$7:$S$148,142,0)/1000</f>
        <v>4158.9896245771552</v>
      </c>
      <c r="I23" s="26">
        <f t="shared" si="1"/>
        <v>4.0457613239101046E-3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12497.152228309869</v>
      </c>
      <c r="G24" s="26">
        <f t="shared" si="0"/>
        <v>1.2959184110752801E-2</v>
      </c>
      <c r="H24" s="25">
        <f>HLOOKUP(D24,Cuadro2!$B$7:$S$148,142,0)/1000</f>
        <v>1297.526819558921</v>
      </c>
      <c r="I24" s="26">
        <f t="shared" si="1"/>
        <v>9.6315174684081899E-3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964347.14728224569</v>
      </c>
      <c r="G26" s="32">
        <f>+IF(F26&gt;0,F26/$F$26,0)</f>
        <v>1</v>
      </c>
      <c r="H26" s="31">
        <f>SUM(H9:H24)</f>
        <v>124362.25045693359</v>
      </c>
      <c r="I26" s="32">
        <f>+F26/1000/H26</f>
        <v>7.7543397915285986E-3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40" display="volver"/>
  </hyperlinks>
  <pageMargins left="0.75" right="0.75" top="1" bottom="1" header="0" footer="0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Florencio Varela.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10473.611590654224</v>
      </c>
      <c r="G9" s="26">
        <f t="shared" ref="G9:G24" si="0">+IF(F9&gt;0,F9/$F$26,0)</f>
        <v>6.6382883296512221E-3</v>
      </c>
      <c r="H9" s="25">
        <f>HLOOKUP(D9,Cuadro2!$B$7:$S$148,142,0)/1000</f>
        <v>9542.7400717648925</v>
      </c>
      <c r="I9" s="26">
        <f>+F9/1000/H9</f>
        <v>1.0975476133572577E-3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71.262404889567108</v>
      </c>
      <c r="G10" s="26">
        <f t="shared" si="0"/>
        <v>4.5166883135461422E-5</v>
      </c>
      <c r="H10" s="25">
        <f>HLOOKUP(D10,Cuadro2!$B$7:$S$148,142,0)/1000</f>
        <v>196.14692543331509</v>
      </c>
      <c r="I10" s="26">
        <f t="shared" ref="I10:I24" si="1">+F10/1000/H10</f>
        <v>3.6331135312031435E-4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88.570781642042263</v>
      </c>
      <c r="G11" s="26">
        <f t="shared" si="0"/>
        <v>5.6137119563141033E-5</v>
      </c>
      <c r="H11" s="25">
        <f>HLOOKUP(D11,Cuadro2!$B$7:$S$148,142,0)/1000</f>
        <v>79.154315941984848</v>
      </c>
      <c r="I11" s="26">
        <f t="shared" si="1"/>
        <v>1.1189633892731649E-3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372519.66536042863</v>
      </c>
      <c r="G12" s="26">
        <f t="shared" si="0"/>
        <v>0.23610699382191289</v>
      </c>
      <c r="H12" s="25">
        <f>HLOOKUP(D12,Cuadro2!$B$7:$S$148,142,0)/1000</f>
        <v>40083.506242246905</v>
      </c>
      <c r="I12" s="26">
        <f t="shared" si="1"/>
        <v>9.2935898149499509E-3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30076.632678340502</v>
      </c>
      <c r="G13" s="26">
        <f t="shared" si="0"/>
        <v>1.9062895160442257E-2</v>
      </c>
      <c r="H13" s="25">
        <f>HLOOKUP(D13,Cuadro2!$B$7:$S$148,142,0)/1000</f>
        <v>3022.5825440694484</v>
      </c>
      <c r="I13" s="26">
        <f t="shared" si="1"/>
        <v>9.9506406325786841E-3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47378.312633473128</v>
      </c>
      <c r="G14" s="26">
        <f t="shared" si="0"/>
        <v>3.0028887085520241E-2</v>
      </c>
      <c r="H14" s="25">
        <f>HLOOKUP(D14,Cuadro2!$B$7:$S$148,142,0)/1000</f>
        <v>4471.5448308836894</v>
      </c>
      <c r="I14" s="26">
        <f t="shared" si="1"/>
        <v>1.0595513279044993E-2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192962.74434040827</v>
      </c>
      <c r="G15" s="26">
        <f t="shared" si="0"/>
        <v>0.12230187483326292</v>
      </c>
      <c r="H15" s="25">
        <f>HLOOKUP(D15,Cuadro2!$B$7:$S$148,142,0)/1000</f>
        <v>13456.363320891298</v>
      </c>
      <c r="I15" s="26">
        <f t="shared" si="1"/>
        <v>1.4339888106382309E-2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87597.631462608726</v>
      </c>
      <c r="G16" s="26">
        <f t="shared" si="0"/>
        <v>5.5520326451880722E-2</v>
      </c>
      <c r="H16" s="25">
        <f>HLOOKUP(D16,Cuadro2!$B$7:$S$148,142,0)/1000</f>
        <v>2395.4637223365908</v>
      </c>
      <c r="I16" s="26">
        <f t="shared" si="1"/>
        <v>3.6568131107894204E-2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226602.29542065776</v>
      </c>
      <c r="G17" s="27">
        <f t="shared" si="0"/>
        <v>0.14362298622047426</v>
      </c>
      <c r="H17" s="25">
        <f>HLOOKUP(D17,Cuadro2!$B$7:$S$148,142,0)/1000</f>
        <v>13194.268465830088</v>
      </c>
      <c r="I17" s="26">
        <f t="shared" si="1"/>
        <v>1.7174297764783398E-2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16950.381524061759</v>
      </c>
      <c r="G18" s="27">
        <f t="shared" si="0"/>
        <v>1.0743335179120034E-2</v>
      </c>
      <c r="H18" s="25">
        <f>HLOOKUP(D18,Cuadro2!$B$7:$S$148,142,0)/1000</f>
        <v>2679.7142080112708</v>
      </c>
      <c r="I18" s="26">
        <f t="shared" si="1"/>
        <v>6.3254437631397094E-3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337230.04199535539</v>
      </c>
      <c r="G19" s="27">
        <f t="shared" si="0"/>
        <v>0.21374004877010391</v>
      </c>
      <c r="H19" s="25">
        <f>HLOOKUP(D19,Cuadro2!$B$7:$S$148,142,0)/1000</f>
        <v>17324.180681882775</v>
      </c>
      <c r="I19" s="26">
        <f t="shared" si="1"/>
        <v>1.9465858050535269E-2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41285.081908120119</v>
      </c>
      <c r="G20" s="27">
        <f t="shared" si="0"/>
        <v>2.6166931535242237E-2</v>
      </c>
      <c r="H20" s="25">
        <f>HLOOKUP(D20,Cuadro2!$B$7:$S$148,142,0)/1000</f>
        <v>4526.9912850708561</v>
      </c>
      <c r="I20" s="26">
        <f t="shared" si="1"/>
        <v>9.1197617376181737E-3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89736.954672721229</v>
      </c>
      <c r="G21" s="27">
        <f t="shared" si="0"/>
        <v>5.6876252645641237E-2</v>
      </c>
      <c r="H21" s="25">
        <f>HLOOKUP(D21,Cuadro2!$B$7:$S$148,142,0)/1000</f>
        <v>4445.4286723284758</v>
      </c>
      <c r="I21" s="26">
        <f t="shared" si="1"/>
        <v>2.0186344509655087E-2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39470.75320033609</v>
      </c>
      <c r="G22" s="26">
        <f t="shared" si="0"/>
        <v>2.5016990372846926E-2</v>
      </c>
      <c r="H22" s="25">
        <f>HLOOKUP(D22,Cuadro2!$B$7:$S$148,142,0)/1000</f>
        <v>3487.6487261059483</v>
      </c>
      <c r="I22" s="26">
        <f t="shared" si="1"/>
        <v>1.1317296063931939E-2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50853.746372177135</v>
      </c>
      <c r="G23" s="26">
        <f t="shared" si="0"/>
        <v>3.223165458634121E-2</v>
      </c>
      <c r="H23" s="25">
        <f>HLOOKUP(D23,Cuadro2!$B$7:$S$148,142,0)/1000</f>
        <v>4158.9896245771552</v>
      </c>
      <c r="I23" s="26">
        <f t="shared" si="1"/>
        <v>1.2227428044461024E-2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34460.173895262385</v>
      </c>
      <c r="G24" s="26">
        <f t="shared" si="0"/>
        <v>2.1841231004861326E-2</v>
      </c>
      <c r="H24" s="25">
        <f>HLOOKUP(D24,Cuadro2!$B$7:$S$148,142,0)/1000</f>
        <v>1297.526819558921</v>
      </c>
      <c r="I24" s="26">
        <f t="shared" si="1"/>
        <v>2.6558351916746287E-2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1577757.860241137</v>
      </c>
      <c r="G26" s="32">
        <f>+IF(F26&gt;0,F26/$F$26,0)</f>
        <v>1</v>
      </c>
      <c r="H26" s="31">
        <f>SUM(H9:H24)</f>
        <v>124362.25045693359</v>
      </c>
      <c r="I26" s="32">
        <f>+F26/1000/H26</f>
        <v>1.2686790842431012E-2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1" display="volver"/>
  </hyperlinks>
  <pageMargins left="0.75" right="0.75" top="1" bottom="1" header="0" footer="0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Florentino Ameghino.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81091.690415352976</v>
      </c>
      <c r="G9" s="26">
        <f t="shared" ref="G9:G24" si="0">+IF(F9&gt;0,F9/$F$26,0)</f>
        <v>0.5827488455036125</v>
      </c>
      <c r="H9" s="25">
        <f>HLOOKUP(D9,Cuadro2!$B$7:$S$148,142,0)/1000</f>
        <v>9542.7400717648925</v>
      </c>
      <c r="I9" s="26">
        <f t="shared" ref="I9:I24" si="1">+F9/1000/H9</f>
        <v>8.4977364787800803E-3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5428.0974933160542</v>
      </c>
      <c r="G12" s="26">
        <f t="shared" si="0"/>
        <v>3.9007912294205867E-2</v>
      </c>
      <c r="H12" s="25">
        <f>HLOOKUP(D12,Cuadro2!$B$7:$S$148,142,0)/1000</f>
        <v>40083.506242246905</v>
      </c>
      <c r="I12" s="26">
        <f t="shared" si="1"/>
        <v>1.3541972751862186E-4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937.2475364628034</v>
      </c>
      <c r="G13" s="26">
        <f t="shared" si="0"/>
        <v>6.7353377026334151E-3</v>
      </c>
      <c r="H13" s="25">
        <f>HLOOKUP(D13,Cuadro2!$B$7:$S$148,142,0)/1000</f>
        <v>3022.5825440694484</v>
      </c>
      <c r="I13" s="26">
        <f t="shared" si="1"/>
        <v>3.1008170092881626E-4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1852.5576088608573</v>
      </c>
      <c r="G14" s="26">
        <f t="shared" si="0"/>
        <v>1.3313026307171454E-2</v>
      </c>
      <c r="H14" s="25">
        <f>HLOOKUP(D14,Cuadro2!$B$7:$S$148,142,0)/1000</f>
        <v>4471.5448308836894</v>
      </c>
      <c r="I14" s="26">
        <f t="shared" si="1"/>
        <v>4.142992363770499E-4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13637.684422659149</v>
      </c>
      <c r="G15" s="26">
        <f t="shared" si="0"/>
        <v>9.8004429454371808E-2</v>
      </c>
      <c r="H15" s="25">
        <f>HLOOKUP(D15,Cuadro2!$B$7:$S$148,142,0)/1000</f>
        <v>13456.363320891298</v>
      </c>
      <c r="I15" s="26">
        <f t="shared" si="1"/>
        <v>1.0134747477787216E-3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2387.0598424609939</v>
      </c>
      <c r="G16" s="26">
        <f t="shared" si="0"/>
        <v>1.7154117274127172E-2</v>
      </c>
      <c r="H16" s="25">
        <f>HLOOKUP(D16,Cuadro2!$B$7:$S$148,142,0)/1000</f>
        <v>2395.4637223365908</v>
      </c>
      <c r="I16" s="26">
        <f t="shared" si="1"/>
        <v>9.9649175239130742E-4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11630.15141913582</v>
      </c>
      <c r="G17" s="27">
        <f t="shared" si="0"/>
        <v>8.3577704174365483E-2</v>
      </c>
      <c r="H17" s="25">
        <f>HLOOKUP(D17,Cuadro2!$B$7:$S$148,142,0)/1000</f>
        <v>13194.268465830088</v>
      </c>
      <c r="I17" s="26">
        <f t="shared" si="1"/>
        <v>8.8145481117464411E-4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2902.0169755091047</v>
      </c>
      <c r="G18" s="27">
        <f t="shared" si="0"/>
        <v>2.0854751374003094E-2</v>
      </c>
      <c r="H18" s="25">
        <f>HLOOKUP(D18,Cuadro2!$B$7:$S$148,142,0)/1000</f>
        <v>2679.7142080112708</v>
      </c>
      <c r="I18" s="26">
        <f t="shared" si="1"/>
        <v>1.0829576403458391E-3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10029.835031220793</v>
      </c>
      <c r="G19" s="27">
        <f t="shared" si="0"/>
        <v>7.2077357804456427E-2</v>
      </c>
      <c r="H19" s="25">
        <f>HLOOKUP(D19,Cuadro2!$B$7:$S$148,142,0)/1000</f>
        <v>17324.180681882775</v>
      </c>
      <c r="I19" s="26">
        <f t="shared" si="1"/>
        <v>5.7895003610241495E-4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1924.975528272967</v>
      </c>
      <c r="G20" s="27">
        <f t="shared" si="0"/>
        <v>1.3833442871618737E-2</v>
      </c>
      <c r="H20" s="25">
        <f>HLOOKUP(D20,Cuadro2!$B$7:$S$148,142,0)/1000</f>
        <v>4526.9912850708561</v>
      </c>
      <c r="I20" s="26">
        <f t="shared" si="1"/>
        <v>4.2522183212968952E-4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2346.0871204477844</v>
      </c>
      <c r="G21" s="27">
        <f t="shared" si="0"/>
        <v>1.6859675188531952E-2</v>
      </c>
      <c r="H21" s="25">
        <f>HLOOKUP(D21,Cuadro2!$B$7:$S$148,142,0)/1000</f>
        <v>4445.4286723284758</v>
      </c>
      <c r="I21" s="26">
        <f t="shared" si="1"/>
        <v>5.2775273058625527E-4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2505.7311945729739</v>
      </c>
      <c r="G22" s="26">
        <f t="shared" si="0"/>
        <v>1.8006924671326478E-2</v>
      </c>
      <c r="H22" s="25">
        <f>HLOOKUP(D22,Cuadro2!$B$7:$S$148,142,0)/1000</f>
        <v>3487.6487261059483</v>
      </c>
      <c r="I22" s="26">
        <f t="shared" si="1"/>
        <v>7.1845859240838423E-4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1341.5935254519986</v>
      </c>
      <c r="G23" s="26">
        <f t="shared" si="0"/>
        <v>9.6410874417319353E-3</v>
      </c>
      <c r="H23" s="25">
        <f>HLOOKUP(D23,Cuadro2!$B$7:$S$148,142,0)/1000</f>
        <v>4158.9896245771552</v>
      </c>
      <c r="I23" s="26">
        <f t="shared" si="1"/>
        <v>3.2257679065222445E-4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1139.027472481017</v>
      </c>
      <c r="G24" s="26">
        <f t="shared" si="0"/>
        <v>8.1853879378440027E-3</v>
      </c>
      <c r="H24" s="25">
        <f>HLOOKUP(D24,Cuadro2!$B$7:$S$148,142,0)/1000</f>
        <v>1297.526819558921</v>
      </c>
      <c r="I24" s="26">
        <f t="shared" si="1"/>
        <v>8.7784503203426341E-4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139153.75558620525</v>
      </c>
      <c r="G26" s="32">
        <f>+IF(F26&gt;0,F26/$F$26,0)</f>
        <v>1</v>
      </c>
      <c r="H26" s="31">
        <f>SUM(H9:H24)</f>
        <v>124362.25045693359</v>
      </c>
      <c r="I26" s="32">
        <f>+F26/1000/H26</f>
        <v>1.1189388666972856E-3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2" display="volver"/>
  </hyperlinks>
  <pageMargins left="0.75" right="0.75" top="1" bottom="1" header="0" footer="0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Alvarado.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80097.430879682564</v>
      </c>
      <c r="G9" s="26">
        <f t="shared" ref="G9:G24" si="0">+IF(F9&gt;0,F9/$F$26,0)</f>
        <v>0.25688262805975165</v>
      </c>
      <c r="H9" s="25">
        <f>HLOOKUP(D9,Cuadro2!$B$7:$S$148,142,0)/1000</f>
        <v>9542.7400717648925</v>
      </c>
      <c r="I9" s="26">
        <f t="shared" ref="I9:I24" si="1">+F9/1000/H9</f>
        <v>8.3935463270843197E-3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165.02872711268171</v>
      </c>
      <c r="G10" s="26">
        <f t="shared" si="0"/>
        <v>5.2926807589798283E-4</v>
      </c>
      <c r="H10" s="25">
        <f>HLOOKUP(D10,Cuadro2!$B$7:$S$148,142,0)/1000</f>
        <v>196.14692543331509</v>
      </c>
      <c r="I10" s="26">
        <f t="shared" si="1"/>
        <v>8.4135260722599113E-4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15377.134745285641</v>
      </c>
      <c r="G12" s="26">
        <f t="shared" si="0"/>
        <v>4.9316423036483162E-2</v>
      </c>
      <c r="H12" s="25">
        <f>HLOOKUP(D12,Cuadro2!$B$7:$S$148,142,0)/1000</f>
        <v>40083.506242246905</v>
      </c>
      <c r="I12" s="26">
        <f t="shared" si="1"/>
        <v>3.836274863868712E-4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5479.3717788258364</v>
      </c>
      <c r="G13" s="26">
        <f t="shared" si="0"/>
        <v>1.7573040822939257E-2</v>
      </c>
      <c r="H13" s="25">
        <f>HLOOKUP(D13,Cuadro2!$B$7:$S$148,142,0)/1000</f>
        <v>3022.5825440694484</v>
      </c>
      <c r="I13" s="26">
        <f t="shared" si="1"/>
        <v>1.8128112959484952E-3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8435.9186861372709</v>
      </c>
      <c r="G14" s="26">
        <f t="shared" si="0"/>
        <v>2.7055062046228484E-2</v>
      </c>
      <c r="H14" s="25">
        <f>HLOOKUP(D14,Cuadro2!$B$7:$S$148,142,0)/1000</f>
        <v>4471.5448308836894</v>
      </c>
      <c r="I14" s="26">
        <f t="shared" si="1"/>
        <v>1.886578130196253E-3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23310.60851502396</v>
      </c>
      <c r="G15" s="26">
        <f t="shared" si="0"/>
        <v>7.4760080457590708E-2</v>
      </c>
      <c r="H15" s="25">
        <f>HLOOKUP(D15,Cuadro2!$B$7:$S$148,142,0)/1000</f>
        <v>13456.363320891298</v>
      </c>
      <c r="I15" s="26">
        <f t="shared" si="1"/>
        <v>1.7323111719816401E-3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9405.5343702190075</v>
      </c>
      <c r="G16" s="26">
        <f t="shared" si="0"/>
        <v>3.0164742623986579E-2</v>
      </c>
      <c r="H16" s="25">
        <f>HLOOKUP(D16,Cuadro2!$B$7:$S$148,142,0)/1000</f>
        <v>2395.4637223365908</v>
      </c>
      <c r="I16" s="26">
        <f t="shared" si="1"/>
        <v>3.9263939931616374E-3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32921.854441322132</v>
      </c>
      <c r="G17" s="27">
        <f t="shared" si="0"/>
        <v>0.10558456615407677</v>
      </c>
      <c r="H17" s="25">
        <f>HLOOKUP(D17,Cuadro2!$B$7:$S$148,142,0)/1000</f>
        <v>13194.268465830088</v>
      </c>
      <c r="I17" s="26">
        <f t="shared" si="1"/>
        <v>2.4951632996237454E-3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10210.686155498443</v>
      </c>
      <c r="G18" s="27">
        <f t="shared" si="0"/>
        <v>3.2746966601934997E-2</v>
      </c>
      <c r="H18" s="25">
        <f>HLOOKUP(D18,Cuadro2!$B$7:$S$148,142,0)/1000</f>
        <v>2679.7142080112708</v>
      </c>
      <c r="I18" s="26">
        <f t="shared" si="1"/>
        <v>3.8103638533439821E-3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84802.883099072526</v>
      </c>
      <c r="G19" s="27">
        <f t="shared" si="0"/>
        <v>0.27197361061750924</v>
      </c>
      <c r="H19" s="25">
        <f>HLOOKUP(D19,Cuadro2!$B$7:$S$148,142,0)/1000</f>
        <v>17324.180681882775</v>
      </c>
      <c r="I19" s="26">
        <f t="shared" si="1"/>
        <v>4.8950587999672278E-3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8214.5211014279812</v>
      </c>
      <c r="G20" s="27">
        <f t="shared" si="0"/>
        <v>2.6345011888794158E-2</v>
      </c>
      <c r="H20" s="25">
        <f>HLOOKUP(D20,Cuadro2!$B$7:$S$148,142,0)/1000</f>
        <v>4526.9912850708561</v>
      </c>
      <c r="I20" s="26">
        <f t="shared" si="1"/>
        <v>1.8145652562923829E-3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12701.144694321985</v>
      </c>
      <c r="G21" s="27">
        <f t="shared" si="0"/>
        <v>4.0734183264200259E-2</v>
      </c>
      <c r="H21" s="25">
        <f>HLOOKUP(D21,Cuadro2!$B$7:$S$148,142,0)/1000</f>
        <v>4445.4286723284758</v>
      </c>
      <c r="I21" s="26">
        <f t="shared" si="1"/>
        <v>2.8571248422864111E-3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7872.8914371754181</v>
      </c>
      <c r="G22" s="26">
        <f t="shared" si="0"/>
        <v>2.5249362190513637E-2</v>
      </c>
      <c r="H22" s="25">
        <f>HLOOKUP(D22,Cuadro2!$B$7:$S$148,142,0)/1000</f>
        <v>3487.6487261059483</v>
      </c>
      <c r="I22" s="26">
        <f t="shared" si="1"/>
        <v>2.2573636439486579E-3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9338.3515394055084</v>
      </c>
      <c r="G23" s="26">
        <f t="shared" si="0"/>
        <v>2.9949278757663709E-2</v>
      </c>
      <c r="H23" s="25">
        <f>HLOOKUP(D23,Cuadro2!$B$7:$S$148,142,0)/1000</f>
        <v>4158.9896245771552</v>
      </c>
      <c r="I23" s="26">
        <f t="shared" si="1"/>
        <v>2.245341388740526E-3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3472.1966499824553</v>
      </c>
      <c r="G24" s="26">
        <f t="shared" si="0"/>
        <v>1.1135775402429406E-2</v>
      </c>
      <c r="H24" s="25">
        <f>HLOOKUP(D24,Cuadro2!$B$7:$S$148,142,0)/1000</f>
        <v>1297.526819558921</v>
      </c>
      <c r="I24" s="26">
        <f t="shared" si="1"/>
        <v>2.6760114686205775E-3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311805.55682049342</v>
      </c>
      <c r="G26" s="32">
        <f>+IF(F26&gt;0,F26/$F$26,0)</f>
        <v>1</v>
      </c>
      <c r="H26" s="31">
        <f>SUM(H9:H24)</f>
        <v>124362.25045693359</v>
      </c>
      <c r="I26" s="32">
        <f>+F26/1000/H26</f>
        <v>2.5072363653347615E-3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3" display="volver"/>
  </hyperlinks>
  <pageMargins left="0.75" right="0.75" top="1" bottom="1" header="0" footer="0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Alvear.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43167.783652079845</v>
      </c>
      <c r="G9" s="26">
        <f t="shared" ref="G9:G24" si="0">+IF(F9&gt;0,F9/$F$26,0)</f>
        <v>0.38762649109173142</v>
      </c>
      <c r="H9" s="25">
        <f>HLOOKUP(D9,Cuadro2!$B$7:$S$148,142,0)/1000</f>
        <v>9542.7400717648925</v>
      </c>
      <c r="I9" s="26">
        <f t="shared" ref="I9:I24" si="1">+F9/1000/H9</f>
        <v>4.5236256386994031E-3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7156.2837235002689</v>
      </c>
      <c r="G12" s="26">
        <f t="shared" si="0"/>
        <v>6.4260078102564996E-2</v>
      </c>
      <c r="H12" s="25">
        <f>HLOOKUP(D12,Cuadro2!$B$7:$S$148,142,0)/1000</f>
        <v>40083.506242246905</v>
      </c>
      <c r="I12" s="26">
        <f t="shared" si="1"/>
        <v>1.7853437471888984E-4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1656.7455032776272</v>
      </c>
      <c r="G13" s="26">
        <f t="shared" si="0"/>
        <v>1.4876799125094063E-2</v>
      </c>
      <c r="H13" s="25">
        <f>HLOOKUP(D13,Cuadro2!$B$7:$S$148,142,0)/1000</f>
        <v>3022.5825440694484</v>
      </c>
      <c r="I13" s="26">
        <f t="shared" si="1"/>
        <v>5.4812250091508541E-4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1921.6691570505147</v>
      </c>
      <c r="G14" s="26">
        <f t="shared" si="0"/>
        <v>1.725568952972658E-2</v>
      </c>
      <c r="H14" s="25">
        <f>HLOOKUP(D14,Cuadro2!$B$7:$S$148,142,0)/1000</f>
        <v>4471.5448308836894</v>
      </c>
      <c r="I14" s="26">
        <f t="shared" si="1"/>
        <v>4.2975509130045882E-4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7857.9925942211303</v>
      </c>
      <c r="G15" s="26">
        <f t="shared" si="0"/>
        <v>7.0561095303673119E-2</v>
      </c>
      <c r="H15" s="25">
        <f>HLOOKUP(D15,Cuadro2!$B$7:$S$148,142,0)/1000</f>
        <v>13456.363320891298</v>
      </c>
      <c r="I15" s="26">
        <f t="shared" si="1"/>
        <v>5.8396109014249235E-4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902.18971339932261</v>
      </c>
      <c r="G16" s="26">
        <f t="shared" si="0"/>
        <v>8.1012413266944479E-3</v>
      </c>
      <c r="H16" s="25">
        <f>HLOOKUP(D16,Cuadro2!$B$7:$S$148,142,0)/1000</f>
        <v>2395.4637223365908</v>
      </c>
      <c r="I16" s="26">
        <f t="shared" si="1"/>
        <v>3.766242439769891E-4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10414.193945066516</v>
      </c>
      <c r="G17" s="27">
        <f t="shared" si="0"/>
        <v>9.3514586919970194E-2</v>
      </c>
      <c r="H17" s="25">
        <f>HLOOKUP(D17,Cuadro2!$B$7:$S$148,142,0)/1000</f>
        <v>13194.268465830088</v>
      </c>
      <c r="I17" s="26">
        <f t="shared" si="1"/>
        <v>7.8929680505112644E-4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2985.3682747636085</v>
      </c>
      <c r="G18" s="27">
        <f t="shared" si="0"/>
        <v>2.6807209707358663E-2</v>
      </c>
      <c r="H18" s="25">
        <f>HLOOKUP(D18,Cuadro2!$B$7:$S$148,142,0)/1000</f>
        <v>2679.7142080112708</v>
      </c>
      <c r="I18" s="26">
        <f t="shared" si="1"/>
        <v>1.1140621883626823E-3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13361.02897493309</v>
      </c>
      <c r="G19" s="27">
        <f t="shared" si="0"/>
        <v>0.11997578612490882</v>
      </c>
      <c r="H19" s="25">
        <f>HLOOKUP(D19,Cuadro2!$B$7:$S$148,142,0)/1000</f>
        <v>17324.180681882775</v>
      </c>
      <c r="I19" s="26">
        <f t="shared" si="1"/>
        <v>7.7123583621508535E-4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11745.525070650097</v>
      </c>
      <c r="G20" s="27">
        <f t="shared" si="0"/>
        <v>0.10546931725429684</v>
      </c>
      <c r="H20" s="25">
        <f>HLOOKUP(D20,Cuadro2!$B$7:$S$148,142,0)/1000</f>
        <v>4526.9912850708561</v>
      </c>
      <c r="I20" s="26">
        <f t="shared" si="1"/>
        <v>2.5945543808278521E-3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3412.9463496459098</v>
      </c>
      <c r="G21" s="27">
        <f t="shared" si="0"/>
        <v>3.0646660677790837E-2</v>
      </c>
      <c r="H21" s="25">
        <f>HLOOKUP(D21,Cuadro2!$B$7:$S$148,142,0)/1000</f>
        <v>4445.4286723284758</v>
      </c>
      <c r="I21" s="26">
        <f t="shared" si="1"/>
        <v>7.6774291102465022E-4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3008.0330595899186</v>
      </c>
      <c r="G22" s="26">
        <f t="shared" si="0"/>
        <v>2.701072886609936E-2</v>
      </c>
      <c r="H22" s="25">
        <f>HLOOKUP(D22,Cuadro2!$B$7:$S$148,142,0)/1000</f>
        <v>3487.6487261059483</v>
      </c>
      <c r="I22" s="26">
        <f t="shared" si="1"/>
        <v>8.6248165908281329E-4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2585.070613742781</v>
      </c>
      <c r="G23" s="26">
        <f t="shared" si="0"/>
        <v>2.3212724083905657E-2</v>
      </c>
      <c r="H23" s="25">
        <f>HLOOKUP(D23,Cuadro2!$B$7:$S$148,142,0)/1000</f>
        <v>4158.9896245771552</v>
      </c>
      <c r="I23" s="26">
        <f t="shared" si="1"/>
        <v>6.2156216944292213E-4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1189.5488523088043</v>
      </c>
      <c r="G24" s="26">
        <f t="shared" si="0"/>
        <v>1.0681591886185289E-2</v>
      </c>
      <c r="H24" s="25">
        <f>HLOOKUP(D24,Cuadro2!$B$7:$S$148,142,0)/1000</f>
        <v>1297.526819558921</v>
      </c>
      <c r="I24" s="26">
        <f t="shared" si="1"/>
        <v>9.16781706842235E-4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111364.3794842294</v>
      </c>
      <c r="G26" s="32">
        <f>+IF(F26&gt;0,F26/$F$26,0)</f>
        <v>1</v>
      </c>
      <c r="H26" s="31">
        <f>SUM(H9:H24)</f>
        <v>124362.25045693359</v>
      </c>
      <c r="I26" s="32">
        <f>+F26/1000/H26</f>
        <v>8.9548379090160222E-4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4" display="volver"/>
  </hyperlinks>
  <pageMargins left="0.75" right="0.75" top="1" bottom="1" header="0" footer="0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Arenales.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111956.50918532237</v>
      </c>
      <c r="G9" s="26">
        <f t="shared" ref="G9:G24" si="0">+IF(F9&gt;0,F9/$F$26,0)</f>
        <v>0.46685416728152701</v>
      </c>
      <c r="H9" s="25">
        <f>HLOOKUP(D9,Cuadro2!$B$7:$S$148,142,0)/1000</f>
        <v>9542.7400717648925</v>
      </c>
      <c r="I9" s="26">
        <f t="shared" ref="I9:I24" si="1">+F9/1000/H9</f>
        <v>1.1732113454140897E-2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8090.6559635616304</v>
      </c>
      <c r="G12" s="26">
        <f t="shared" si="0"/>
        <v>3.3737711903624401E-2</v>
      </c>
      <c r="H12" s="25">
        <f>HLOOKUP(D12,Cuadro2!$B$7:$S$148,142,0)/1000</f>
        <v>40083.506242246905</v>
      </c>
      <c r="I12" s="26">
        <f t="shared" si="1"/>
        <v>2.0184501611873222E-4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2042.6535184510558</v>
      </c>
      <c r="G13" s="26">
        <f t="shared" si="0"/>
        <v>8.5177835066526861E-3</v>
      </c>
      <c r="H13" s="25">
        <f>HLOOKUP(D13,Cuadro2!$B$7:$S$148,142,0)/1000</f>
        <v>3022.5825440694484</v>
      </c>
      <c r="I13" s="26">
        <f t="shared" si="1"/>
        <v>6.7579743106070255E-4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7798.8966940483142</v>
      </c>
      <c r="G14" s="26">
        <f t="shared" si="0"/>
        <v>3.2521087414289551E-2</v>
      </c>
      <c r="H14" s="25">
        <f>HLOOKUP(D14,Cuadro2!$B$7:$S$148,142,0)/1000</f>
        <v>4471.5448308836894</v>
      </c>
      <c r="I14" s="26">
        <f t="shared" si="1"/>
        <v>1.744116852006839E-3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43007.059523289776</v>
      </c>
      <c r="G15" s="26">
        <f t="shared" si="0"/>
        <v>0.17933771878986707</v>
      </c>
      <c r="H15" s="25">
        <f>HLOOKUP(D15,Cuadro2!$B$7:$S$148,142,0)/1000</f>
        <v>13456.363320891298</v>
      </c>
      <c r="I15" s="26">
        <f t="shared" si="1"/>
        <v>3.1960388180453168E-3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1703.0315262380996</v>
      </c>
      <c r="G16" s="26">
        <f t="shared" si="0"/>
        <v>7.1015733772119994E-3</v>
      </c>
      <c r="H16" s="25">
        <f>HLOOKUP(D16,Cuadro2!$B$7:$S$148,142,0)/1000</f>
        <v>2395.4637223365908</v>
      </c>
      <c r="I16" s="26">
        <f t="shared" si="1"/>
        <v>7.1094022854870163E-4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22527.827124402356</v>
      </c>
      <c r="G17" s="27">
        <f t="shared" si="0"/>
        <v>9.3940138446223342E-2</v>
      </c>
      <c r="H17" s="25">
        <f>HLOOKUP(D17,Cuadro2!$B$7:$S$148,142,0)/1000</f>
        <v>13194.268465830088</v>
      </c>
      <c r="I17" s="26">
        <f t="shared" si="1"/>
        <v>1.707394933091129E-3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4910.9248545866931</v>
      </c>
      <c r="G18" s="27">
        <f t="shared" si="0"/>
        <v>2.0478360304849504E-2</v>
      </c>
      <c r="H18" s="25">
        <f>HLOOKUP(D18,Cuadro2!$B$7:$S$148,142,0)/1000</f>
        <v>2679.7142080112708</v>
      </c>
      <c r="I18" s="26">
        <f t="shared" si="1"/>
        <v>1.8326300767092989E-3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20066.430532462724</v>
      </c>
      <c r="G19" s="27">
        <f t="shared" si="0"/>
        <v>8.3676213064471483E-2</v>
      </c>
      <c r="H19" s="25">
        <f>HLOOKUP(D19,Cuadro2!$B$7:$S$148,142,0)/1000</f>
        <v>17324.180681882775</v>
      </c>
      <c r="I19" s="26">
        <f t="shared" si="1"/>
        <v>1.1582903053792167E-3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3053.8205763226897</v>
      </c>
      <c r="G20" s="27">
        <f t="shared" si="0"/>
        <v>1.2734309711518154E-2</v>
      </c>
      <c r="H20" s="25">
        <f>HLOOKUP(D20,Cuadro2!$B$7:$S$148,142,0)/1000</f>
        <v>4526.9912850708561</v>
      </c>
      <c r="I20" s="26">
        <f t="shared" si="1"/>
        <v>6.745806174607848E-4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4911.6751860515742</v>
      </c>
      <c r="G21" s="27">
        <f t="shared" si="0"/>
        <v>2.0481489157059808E-2</v>
      </c>
      <c r="H21" s="25">
        <f>HLOOKUP(D21,Cuadro2!$B$7:$S$148,142,0)/1000</f>
        <v>4445.4286723284758</v>
      </c>
      <c r="I21" s="26">
        <f t="shared" si="1"/>
        <v>1.1048822392821977E-3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5965.9909729447709</v>
      </c>
      <c r="G22" s="26">
        <f t="shared" si="0"/>
        <v>2.4877943836858995E-2</v>
      </c>
      <c r="H22" s="25">
        <f>HLOOKUP(D22,Cuadro2!$B$7:$S$148,142,0)/1000</f>
        <v>3487.6487261059483</v>
      </c>
      <c r="I22" s="26">
        <f t="shared" si="1"/>
        <v>1.7106054655928486E-3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2323.6355525841441</v>
      </c>
      <c r="G23" s="26">
        <f t="shared" si="0"/>
        <v>9.6894673553258644E-3</v>
      </c>
      <c r="H23" s="25">
        <f>HLOOKUP(D23,Cuadro2!$B$7:$S$148,142,0)/1000</f>
        <v>4158.9896245771552</v>
      </c>
      <c r="I23" s="26">
        <f t="shared" si="1"/>
        <v>5.587019354058591E-4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1451.3414568709736</v>
      </c>
      <c r="G24" s="26">
        <f t="shared" si="0"/>
        <v>6.0520358505201247E-3</v>
      </c>
      <c r="H24" s="25">
        <f>HLOOKUP(D24,Cuadro2!$B$7:$S$148,142,0)/1000</f>
        <v>1297.526819558921</v>
      </c>
      <c r="I24" s="26">
        <f t="shared" si="1"/>
        <v>1.1185444763017231E-3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239810.45266713717</v>
      </c>
      <c r="G26" s="32">
        <f>+IF(F26&gt;0,F26/$F$26,0)</f>
        <v>1</v>
      </c>
      <c r="H26" s="31">
        <f>SUM(H9:H24)</f>
        <v>124362.25045693359</v>
      </c>
      <c r="I26" s="32">
        <f>+F26/1000/H26</f>
        <v>1.9283219126867046E-3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5" display="volver"/>
  </hyperlinks>
  <pageMargins left="0.75" right="0.75" top="1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147"/>
  <sheetViews>
    <sheetView zoomScale="90" workbookViewId="0">
      <selection activeCell="F14" sqref="F14"/>
    </sheetView>
  </sheetViews>
  <sheetFormatPr baseColWidth="10" defaultColWidth="11.42578125" defaultRowHeight="12.75" x14ac:dyDescent="0.2"/>
  <cols>
    <col min="1" max="1" width="3.28515625" style="53" bestFit="1" customWidth="1"/>
    <col min="2" max="2" width="23.140625" style="25" customWidth="1"/>
    <col min="3" max="8" width="6.7109375" style="25" customWidth="1"/>
    <col min="9" max="9" width="7" style="25" customWidth="1"/>
    <col min="10" max="18" width="6.7109375" style="25" customWidth="1"/>
    <col min="19" max="19" width="7.7109375" style="25" bestFit="1" customWidth="1"/>
    <col min="20" max="27" width="13.28515625" style="28" customWidth="1"/>
    <col min="28" max="153" width="13.28515625" style="25" customWidth="1"/>
    <col min="154" max="16384" width="11.42578125" style="25"/>
  </cols>
  <sheetData>
    <row r="1" spans="1:22" s="29" customFormat="1" x14ac:dyDescent="0.2">
      <c r="B1" s="44" t="s">
        <v>157</v>
      </c>
    </row>
    <row r="2" spans="1:22" s="29" customFormat="1" x14ac:dyDescent="0.2">
      <c r="B2" s="44" t="s">
        <v>161</v>
      </c>
    </row>
    <row r="3" spans="1:22" s="29" customFormat="1" x14ac:dyDescent="0.2">
      <c r="B3" s="44" t="s">
        <v>327</v>
      </c>
    </row>
    <row r="4" spans="1:22" x14ac:dyDescent="0.2">
      <c r="B4" s="36"/>
    </row>
    <row r="5" spans="1:22" x14ac:dyDescent="0.2">
      <c r="B5" s="68" t="s">
        <v>326</v>
      </c>
      <c r="C5" s="66" t="s">
        <v>324</v>
      </c>
      <c r="D5" s="66"/>
      <c r="E5" s="66"/>
      <c r="F5" s="66"/>
      <c r="G5" s="66"/>
      <c r="H5" s="66"/>
      <c r="I5" s="66"/>
      <c r="J5" s="66"/>
      <c r="K5" s="66" t="s">
        <v>324</v>
      </c>
      <c r="L5" s="66"/>
      <c r="M5" s="66"/>
      <c r="N5" s="66"/>
      <c r="O5" s="66"/>
      <c r="P5" s="66"/>
      <c r="Q5" s="66"/>
      <c r="R5" s="66"/>
      <c r="S5" s="70" t="s">
        <v>137</v>
      </c>
    </row>
    <row r="6" spans="1:22" x14ac:dyDescent="0.2">
      <c r="A6" s="54"/>
      <c r="B6" s="69"/>
      <c r="C6" s="45" t="s">
        <v>139</v>
      </c>
      <c r="D6" s="45" t="s">
        <v>141</v>
      </c>
      <c r="E6" s="45" t="s">
        <v>143</v>
      </c>
      <c r="F6" s="45" t="s">
        <v>148</v>
      </c>
      <c r="G6" s="45" t="s">
        <v>136</v>
      </c>
      <c r="H6" s="45" t="s">
        <v>149</v>
      </c>
      <c r="I6" s="45" t="s">
        <v>150</v>
      </c>
      <c r="J6" s="45" t="s">
        <v>151</v>
      </c>
      <c r="K6" s="45" t="s">
        <v>152</v>
      </c>
      <c r="L6" s="45" t="s">
        <v>153</v>
      </c>
      <c r="M6" s="45" t="s">
        <v>135</v>
      </c>
      <c r="N6" s="45" t="s">
        <v>154</v>
      </c>
      <c r="O6" s="45" t="s">
        <v>155</v>
      </c>
      <c r="P6" s="45" t="s">
        <v>156</v>
      </c>
      <c r="Q6" s="45" t="s">
        <v>145</v>
      </c>
      <c r="R6" s="45" t="s">
        <v>147</v>
      </c>
      <c r="S6" s="70"/>
      <c r="T6" s="55"/>
      <c r="U6" s="56"/>
      <c r="V6" s="56"/>
    </row>
    <row r="7" spans="1:22" ht="5.0999999999999996" customHeight="1" x14ac:dyDescent="0.2">
      <c r="A7" s="57"/>
      <c r="B7" s="3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5"/>
      <c r="U7" s="56"/>
      <c r="V7" s="56"/>
    </row>
    <row r="8" spans="1:22" x14ac:dyDescent="0.2">
      <c r="A8" s="63">
        <v>1</v>
      </c>
      <c r="B8" s="46" t="s">
        <v>0</v>
      </c>
      <c r="C8" s="26">
        <f>+Cuadro2!C9/Cuadro2!$S9</f>
        <v>0.53216670263587018</v>
      </c>
      <c r="D8" s="39">
        <f>+Cuadro2!D9/Cuadro2!$S9</f>
        <v>1.366688934637641E-5</v>
      </c>
      <c r="E8" s="39">
        <f>+Cuadro2!E9/Cuadro2!$S9</f>
        <v>0</v>
      </c>
      <c r="F8" s="39">
        <f>+Cuadro2!F9/Cuadro2!$S9</f>
        <v>3.8022089363771466E-2</v>
      </c>
      <c r="G8" s="39">
        <f>+Cuadro2!G9/Cuadro2!$S9</f>
        <v>1.0202077513009573E-2</v>
      </c>
      <c r="H8" s="39">
        <f>+Cuadro2!H9/Cuadro2!$S9</f>
        <v>1.6799839771954077E-2</v>
      </c>
      <c r="I8" s="39">
        <f>+Cuadro2!I9/Cuadro2!$S9</f>
        <v>8.0988160055742969E-2</v>
      </c>
      <c r="J8" s="26">
        <f>+Cuadro2!J9/Cuadro2!$S9</f>
        <v>1.3820037885505527E-2</v>
      </c>
      <c r="K8" s="26">
        <f>+Cuadro2!K9/Cuadro2!$S9</f>
        <v>0.10038447631459793</v>
      </c>
      <c r="L8" s="26">
        <f>+Cuadro2!L9/Cuadro2!$S9</f>
        <v>2.9385400812571322E-2</v>
      </c>
      <c r="M8" s="26">
        <f>+Cuadro2!M9/Cuadro2!$S9</f>
        <v>8.9163973280853071E-2</v>
      </c>
      <c r="N8" s="26">
        <f>+Cuadro2!N9/Cuadro2!$S9</f>
        <v>1.0372480934465512E-2</v>
      </c>
      <c r="O8" s="26">
        <f>+Cuadro2!O9/Cuadro2!$S9</f>
        <v>2.3041043516168945E-2</v>
      </c>
      <c r="P8" s="26">
        <f>+Cuadro2!P9/Cuadro2!$S9</f>
        <v>2.8327571036407616E-2</v>
      </c>
      <c r="Q8" s="26">
        <f>+Cuadro2!Q9/Cuadro2!$S9</f>
        <v>2.0216519648752058E-2</v>
      </c>
      <c r="R8" s="26">
        <f>+Cuadro2!R9/Cuadro2!$S9</f>
        <v>7.0959603409831585E-3</v>
      </c>
      <c r="S8" s="26">
        <f>+Cuadro2!S9/Cuadro2!$S9</f>
        <v>1</v>
      </c>
      <c r="U8" s="27"/>
      <c r="V8" s="27"/>
    </row>
    <row r="9" spans="1:22" x14ac:dyDescent="0.2">
      <c r="A9" s="63">
        <f>+A8+1</f>
        <v>2</v>
      </c>
      <c r="B9" s="46" t="s">
        <v>1</v>
      </c>
      <c r="C9" s="26">
        <f>+Cuadro2!C10/Cuadro2!$S10</f>
        <v>0.53918288112533885</v>
      </c>
      <c r="D9" s="26">
        <f>+Cuadro2!D10/Cuadro2!$S10</f>
        <v>3.7097907529888025E-5</v>
      </c>
      <c r="E9" s="26">
        <f>+Cuadro2!E10/Cuadro2!$S10</f>
        <v>0</v>
      </c>
      <c r="F9" s="26">
        <f>+Cuadro2!F10/Cuadro2!$S10</f>
        <v>3.3066267044043127E-2</v>
      </c>
      <c r="G9" s="26">
        <f>+Cuadro2!G10/Cuadro2!$S10</f>
        <v>8.237847062177445E-3</v>
      </c>
      <c r="H9" s="26">
        <f>+Cuadro2!H10/Cuadro2!$S10</f>
        <v>2.5594970454936476E-2</v>
      </c>
      <c r="I9" s="26">
        <f>+Cuadro2!I10/Cuadro2!$S10</f>
        <v>8.2133235059870746E-2</v>
      </c>
      <c r="J9" s="26">
        <f>+Cuadro2!J10/Cuadro2!$S10</f>
        <v>1.6329141446572343E-2</v>
      </c>
      <c r="K9" s="26">
        <f>+Cuadro2!K10/Cuadro2!$S10</f>
        <v>7.1768207943846529E-2</v>
      </c>
      <c r="L9" s="26">
        <f>+Cuadro2!L10/Cuadro2!$S10</f>
        <v>2.3310130767098709E-2</v>
      </c>
      <c r="M9" s="26">
        <f>+Cuadro2!M10/Cuadro2!$S10</f>
        <v>8.0053557207756698E-2</v>
      </c>
      <c r="N9" s="26">
        <f>+Cuadro2!N10/Cuadro2!$S10</f>
        <v>1.5346408325664081E-2</v>
      </c>
      <c r="O9" s="26">
        <f>+Cuadro2!O10/Cuadro2!$S10</f>
        <v>2.1783171648347172E-2</v>
      </c>
      <c r="P9" s="26">
        <f>+Cuadro2!P10/Cuadro2!$S10</f>
        <v>4.5959119238371572E-2</v>
      </c>
      <c r="Q9" s="26">
        <f>+Cuadro2!Q10/Cuadro2!$S10</f>
        <v>2.9089039843153291E-2</v>
      </c>
      <c r="R9" s="26">
        <f>+Cuadro2!R10/Cuadro2!$S10</f>
        <v>8.1089249252929065E-3</v>
      </c>
      <c r="S9" s="26">
        <f>+Cuadro2!S10/Cuadro2!$S10</f>
        <v>1</v>
      </c>
      <c r="U9" s="27"/>
      <c r="V9" s="27"/>
    </row>
    <row r="10" spans="1:22" x14ac:dyDescent="0.2">
      <c r="A10" s="63">
        <f t="shared" ref="A10:A75" si="0">+A9+1</f>
        <v>3</v>
      </c>
      <c r="B10" s="46" t="s">
        <v>2</v>
      </c>
      <c r="C10" s="26">
        <f>+Cuadro2!C11/Cuadro2!$S11</f>
        <v>0.52790021233043649</v>
      </c>
      <c r="D10" s="26">
        <f>+Cuadro2!D11/Cuadro2!$S11</f>
        <v>0</v>
      </c>
      <c r="E10" s="26">
        <f>+Cuadro2!E11/Cuadro2!$S11</f>
        <v>0</v>
      </c>
      <c r="F10" s="26">
        <f>+Cuadro2!F11/Cuadro2!$S11</f>
        <v>5.2459004260824116E-2</v>
      </c>
      <c r="G10" s="26">
        <f>+Cuadro2!G11/Cuadro2!$S11</f>
        <v>1.3932404514526981E-2</v>
      </c>
      <c r="H10" s="26">
        <f>+Cuadro2!H11/Cuadro2!$S11</f>
        <v>1.476857212627403E-2</v>
      </c>
      <c r="I10" s="26">
        <f>+Cuadro2!I11/Cuadro2!$S11</f>
        <v>7.1924420595523619E-2</v>
      </c>
      <c r="J10" s="26">
        <f>+Cuadro2!J11/Cuadro2!$S11</f>
        <v>8.6170751690784215E-3</v>
      </c>
      <c r="K10" s="26">
        <f>+Cuadro2!K11/Cuadro2!$S11</f>
        <v>0.10033357454314037</v>
      </c>
      <c r="L10" s="26">
        <f>+Cuadro2!L11/Cuadro2!$S11</f>
        <v>2.5345388511158369E-2</v>
      </c>
      <c r="M10" s="26">
        <f>+Cuadro2!M11/Cuadro2!$S11</f>
        <v>9.2816655448290708E-2</v>
      </c>
      <c r="N10" s="26">
        <f>+Cuadro2!N11/Cuadro2!$S11</f>
        <v>1.261157654436635E-2</v>
      </c>
      <c r="O10" s="26">
        <f>+Cuadro2!O11/Cuadro2!$S11</f>
        <v>2.9722582115201922E-2</v>
      </c>
      <c r="P10" s="26">
        <f>+Cuadro2!P11/Cuadro2!$S11</f>
        <v>2.7779112970072625E-2</v>
      </c>
      <c r="Q10" s="26">
        <f>+Cuadro2!Q11/Cuadro2!$S11</f>
        <v>1.2133373693488712E-2</v>
      </c>
      <c r="R10" s="26">
        <f>+Cuadro2!R11/Cuadro2!$S11</f>
        <v>9.6560471776172222E-3</v>
      </c>
      <c r="S10" s="26">
        <f>+Cuadro2!S11/Cuadro2!$S11</f>
        <v>1</v>
      </c>
      <c r="U10" s="27"/>
      <c r="V10" s="27"/>
    </row>
    <row r="11" spans="1:22" x14ac:dyDescent="0.2">
      <c r="A11" s="63">
        <f t="shared" si="0"/>
        <v>4</v>
      </c>
      <c r="B11" s="46" t="s">
        <v>3</v>
      </c>
      <c r="C11" s="26">
        <f>+Cuadro2!C12/Cuadro2!$S12</f>
        <v>1.7975916460900908E-4</v>
      </c>
      <c r="D11" s="26">
        <f>+Cuadro2!D12/Cuadro2!$S12</f>
        <v>4.2326049813237175E-5</v>
      </c>
      <c r="E11" s="26">
        <f>+Cuadro2!E12/Cuadro2!$S12</f>
        <v>1.4705882101132633E-3</v>
      </c>
      <c r="F11" s="26">
        <f>+Cuadro2!F12/Cuadro2!$S12</f>
        <v>0.24416722799570101</v>
      </c>
      <c r="G11" s="26">
        <f>+Cuadro2!G12/Cuadro2!$S12</f>
        <v>1.8513888911310651E-2</v>
      </c>
      <c r="H11" s="26">
        <f>+Cuadro2!H12/Cuadro2!$S12</f>
        <v>3.556756427230006E-2</v>
      </c>
      <c r="I11" s="26">
        <f>+Cuadro2!I12/Cuadro2!$S12</f>
        <v>0.13752983750658077</v>
      </c>
      <c r="J11" s="26">
        <f>+Cuadro2!J12/Cuadro2!$S12</f>
        <v>3.477159295648629E-2</v>
      </c>
      <c r="K11" s="26">
        <f>+Cuadro2!K12/Cuadro2!$S12</f>
        <v>0.1445819445521038</v>
      </c>
      <c r="L11" s="26">
        <f>+Cuadro2!L12/Cuadro2!$S12</f>
        <v>2.4603317638939304E-2</v>
      </c>
      <c r="M11" s="26">
        <f>+Cuadro2!M12/Cuadro2!$S12</f>
        <v>0.20515322700310121</v>
      </c>
      <c r="N11" s="26">
        <f>+Cuadro2!N12/Cuadro2!$S12</f>
        <v>2.1103211435085339E-2</v>
      </c>
      <c r="O11" s="26">
        <f>+Cuadro2!O12/Cuadro2!$S12</f>
        <v>4.6737389493025951E-2</v>
      </c>
      <c r="P11" s="26">
        <f>+Cuadro2!P12/Cuadro2!$S12</f>
        <v>2.7151855576144957E-2</v>
      </c>
      <c r="Q11" s="26">
        <f>+Cuadro2!Q12/Cuadro2!$S12</f>
        <v>3.8434597699951521E-2</v>
      </c>
      <c r="R11" s="26">
        <f>+Cuadro2!R12/Cuadro2!$S12</f>
        <v>1.9991671534733586E-2</v>
      </c>
      <c r="S11" s="26">
        <f>+Cuadro2!S12/Cuadro2!$S12</f>
        <v>1</v>
      </c>
      <c r="U11" s="27"/>
      <c r="V11" s="27"/>
    </row>
    <row r="12" spans="1:22" x14ac:dyDescent="0.2">
      <c r="A12" s="63">
        <f t="shared" si="0"/>
        <v>5</v>
      </c>
      <c r="B12" s="46" t="s">
        <v>4</v>
      </c>
      <c r="C12" s="26">
        <f>+Cuadro2!C13/Cuadro2!$S13</f>
        <v>2.5293845352860022E-4</v>
      </c>
      <c r="D12" s="26">
        <f>+Cuadro2!D13/Cuadro2!$S13</f>
        <v>3.090514301836211E-5</v>
      </c>
      <c r="E12" s="26">
        <f>+Cuadro2!E13/Cuadro2!$S13</f>
        <v>1.1693050504123956E-4</v>
      </c>
      <c r="F12" s="26">
        <f>+Cuadro2!F13/Cuadro2!$S13</f>
        <v>0.55015143084690221</v>
      </c>
      <c r="G12" s="26">
        <f>+Cuadro2!G13/Cuadro2!$S13</f>
        <v>4.7731497404612168E-2</v>
      </c>
      <c r="H12" s="26">
        <f>+Cuadro2!H13/Cuadro2!$S13</f>
        <v>2.529692647772146E-2</v>
      </c>
      <c r="I12" s="26">
        <f>+Cuadro2!I13/Cuadro2!$S13</f>
        <v>5.9890803084830295E-2</v>
      </c>
      <c r="J12" s="26">
        <f>+Cuadro2!J13/Cuadro2!$S13</f>
        <v>8.5382813255241077E-3</v>
      </c>
      <c r="K12" s="26">
        <f>+Cuadro2!K13/Cuadro2!$S13</f>
        <v>9.1723033065756757E-2</v>
      </c>
      <c r="L12" s="26">
        <f>+Cuadro2!L13/Cuadro2!$S13</f>
        <v>2.2216695259632463E-2</v>
      </c>
      <c r="M12" s="26">
        <f>+Cuadro2!M13/Cuadro2!$S13</f>
        <v>9.5184801197521596E-2</v>
      </c>
      <c r="N12" s="26">
        <f>+Cuadro2!N13/Cuadro2!$S13</f>
        <v>1.6100463722145318E-2</v>
      </c>
      <c r="O12" s="26">
        <f>+Cuadro2!O13/Cuadro2!$S13</f>
        <v>2.5519492784781463E-2</v>
      </c>
      <c r="P12" s="26">
        <f>+Cuadro2!P13/Cuadro2!$S13</f>
        <v>2.5242182524960233E-2</v>
      </c>
      <c r="Q12" s="26">
        <f>+Cuadro2!Q13/Cuadro2!$S13</f>
        <v>2.7259659161560285E-2</v>
      </c>
      <c r="R12" s="26">
        <f>+Cuadro2!R13/Cuadro2!$S13</f>
        <v>4.7439590424632489E-3</v>
      </c>
      <c r="S12" s="26">
        <f>+Cuadro2!S13/Cuadro2!$S13</f>
        <v>1</v>
      </c>
      <c r="U12" s="27"/>
      <c r="V12" s="27"/>
    </row>
    <row r="13" spans="1:22" x14ac:dyDescent="0.2">
      <c r="A13" s="63">
        <f t="shared" si="0"/>
        <v>6</v>
      </c>
      <c r="B13" s="46" t="s">
        <v>5</v>
      </c>
      <c r="C13" s="26">
        <f>+Cuadro2!C14/Cuadro2!$S14</f>
        <v>0.39873469918999177</v>
      </c>
      <c r="D13" s="26">
        <f>+Cuadro2!D14/Cuadro2!$S14</f>
        <v>5.2587263654983198E-5</v>
      </c>
      <c r="E13" s="26">
        <f>+Cuadro2!E14/Cuadro2!$S14</f>
        <v>0</v>
      </c>
      <c r="F13" s="26">
        <f>+Cuadro2!F14/Cuadro2!$S14</f>
        <v>6.9192361285061982E-2</v>
      </c>
      <c r="G13" s="26">
        <f>+Cuadro2!G14/Cuadro2!$S14</f>
        <v>1.4430053422436287E-2</v>
      </c>
      <c r="H13" s="26">
        <f>+Cuadro2!H14/Cuadro2!$S14</f>
        <v>1.7187202408086927E-2</v>
      </c>
      <c r="I13" s="26">
        <f>+Cuadro2!I14/Cuadro2!$S14</f>
        <v>9.848882037727251E-2</v>
      </c>
      <c r="J13" s="26">
        <f>+Cuadro2!J14/Cuadro2!$S14</f>
        <v>1.3989194555410691E-2</v>
      </c>
      <c r="K13" s="26">
        <f>+Cuadro2!K14/Cuadro2!$S14</f>
        <v>0.10454563703385035</v>
      </c>
      <c r="L13" s="26">
        <f>+Cuadro2!L14/Cuadro2!$S14</f>
        <v>2.2675679481224006E-2</v>
      </c>
      <c r="M13" s="26">
        <f>+Cuadro2!M14/Cuadro2!$S14</f>
        <v>0.11845372716552345</v>
      </c>
      <c r="N13" s="26">
        <f>+Cuadro2!N14/Cuadro2!$S14</f>
        <v>1.913201635717365E-2</v>
      </c>
      <c r="O13" s="26">
        <f>+Cuadro2!O14/Cuadro2!$S14</f>
        <v>3.2888955370700024E-2</v>
      </c>
      <c r="P13" s="26">
        <f>+Cuadro2!P14/Cuadro2!$S14</f>
        <v>5.5255067037825699E-2</v>
      </c>
      <c r="Q13" s="26">
        <f>+Cuadro2!Q14/Cuadro2!$S14</f>
        <v>2.2137808744927354E-2</v>
      </c>
      <c r="R13" s="26">
        <f>+Cuadro2!R14/Cuadro2!$S14</f>
        <v>1.2836190306860491E-2</v>
      </c>
      <c r="S13" s="26">
        <f>+Cuadro2!S14/Cuadro2!$S14</f>
        <v>1</v>
      </c>
      <c r="U13" s="27"/>
      <c r="V13" s="27"/>
    </row>
    <row r="14" spans="1:22" x14ac:dyDescent="0.2">
      <c r="A14" s="63">
        <f t="shared" si="0"/>
        <v>7</v>
      </c>
      <c r="B14" s="46" t="s">
        <v>6</v>
      </c>
      <c r="C14" s="26">
        <f>+Cuadro2!C15/Cuadro2!$S15</f>
        <v>0.26197202197859809</v>
      </c>
      <c r="D14" s="26">
        <f>+Cuadro2!D15/Cuadro2!$S15</f>
        <v>5.2649564460489655E-6</v>
      </c>
      <c r="E14" s="26">
        <f>+Cuadro2!E15/Cuadro2!$S15</f>
        <v>1.8721629410083465E-3</v>
      </c>
      <c r="F14" s="26">
        <f>+Cuadro2!F15/Cuadro2!$S15</f>
        <v>9.2833701991426792E-2</v>
      </c>
      <c r="G14" s="26">
        <f>+Cuadro2!G15/Cuadro2!$S15</f>
        <v>1.7968481072566368E-2</v>
      </c>
      <c r="H14" s="26">
        <f>+Cuadro2!H15/Cuadro2!$S15</f>
        <v>4.2283842792645569E-2</v>
      </c>
      <c r="I14" s="26">
        <f>+Cuadro2!I15/Cuadro2!$S15</f>
        <v>9.0096393187239623E-2</v>
      </c>
      <c r="J14" s="26">
        <f>+Cuadro2!J15/Cuadro2!$S15</f>
        <v>1.6938202801339033E-2</v>
      </c>
      <c r="K14" s="26">
        <f>+Cuadro2!K15/Cuadro2!$S15</f>
        <v>0.11715290964483425</v>
      </c>
      <c r="L14" s="26">
        <f>+Cuadro2!L15/Cuadro2!$S15</f>
        <v>4.2458583744436423E-2</v>
      </c>
      <c r="M14" s="26">
        <f>+Cuadro2!M15/Cuadro2!$S15</f>
        <v>0.11778254657091633</v>
      </c>
      <c r="N14" s="26">
        <f>+Cuadro2!N15/Cuadro2!$S15</f>
        <v>7.5067435786921988E-2</v>
      </c>
      <c r="O14" s="26">
        <f>+Cuadro2!O15/Cuadro2!$S15</f>
        <v>4.154736327601042E-2</v>
      </c>
      <c r="P14" s="26">
        <f>+Cuadro2!P15/Cuadro2!$S15</f>
        <v>4.2090060252147662E-2</v>
      </c>
      <c r="Q14" s="26">
        <f>+Cuadro2!Q15/Cuadro2!$S15</f>
        <v>2.8680683527807366E-2</v>
      </c>
      <c r="R14" s="26">
        <f>+Cuadro2!R15/Cuadro2!$S15</f>
        <v>1.1250345475655937E-2</v>
      </c>
      <c r="S14" s="26">
        <f>+Cuadro2!S15/Cuadro2!$S15</f>
        <v>1</v>
      </c>
      <c r="U14" s="27"/>
      <c r="V14" s="27"/>
    </row>
    <row r="15" spans="1:22" x14ac:dyDescent="0.2">
      <c r="A15" s="63">
        <f t="shared" si="0"/>
        <v>8</v>
      </c>
      <c r="B15" s="46" t="s">
        <v>7</v>
      </c>
      <c r="C15" s="26">
        <f>+Cuadro2!C16/Cuadro2!$S16</f>
        <v>1.1603266418227726E-2</v>
      </c>
      <c r="D15" s="26">
        <f>+Cuadro2!D16/Cuadro2!$S16</f>
        <v>6.4761897182993096E-4</v>
      </c>
      <c r="E15" s="26">
        <f>+Cuadro2!E16/Cuadro2!$S16</f>
        <v>5.508723341486275E-6</v>
      </c>
      <c r="F15" s="26">
        <f>+Cuadro2!F16/Cuadro2!$S16</f>
        <v>0.32053115445925967</v>
      </c>
      <c r="G15" s="26">
        <f>+Cuadro2!G16/Cuadro2!$S16</f>
        <v>2.9883894041342268E-2</v>
      </c>
      <c r="H15" s="26">
        <f>+Cuadro2!H16/Cuadro2!$S16</f>
        <v>6.0227738983370756E-2</v>
      </c>
      <c r="I15" s="26">
        <f>+Cuadro2!I16/Cuadro2!$S16</f>
        <v>0.11738094170893355</v>
      </c>
      <c r="J15" s="26">
        <f>+Cuadro2!J16/Cuadro2!$S16</f>
        <v>1.4233397628171805E-2</v>
      </c>
      <c r="K15" s="26">
        <f>+Cuadro2!K16/Cuadro2!$S16</f>
        <v>0.11371559069743573</v>
      </c>
      <c r="L15" s="26">
        <f>+Cuadro2!L16/Cuadro2!$S16</f>
        <v>3.0309021543595317E-2</v>
      </c>
      <c r="M15" s="26">
        <f>+Cuadro2!M16/Cuadro2!$S16</f>
        <v>0.13851583830690659</v>
      </c>
      <c r="N15" s="26">
        <f>+Cuadro2!N16/Cuadro2!$S16</f>
        <v>5.4551121114135043E-2</v>
      </c>
      <c r="O15" s="26">
        <f>+Cuadro2!O16/Cuadro2!$S16</f>
        <v>3.8213382438115749E-2</v>
      </c>
      <c r="P15" s="26">
        <f>+Cuadro2!P16/Cuadro2!$S16</f>
        <v>3.8339412666360602E-2</v>
      </c>
      <c r="Q15" s="26">
        <f>+Cuadro2!Q16/Cuadro2!$S16</f>
        <v>2.2052002695082399E-2</v>
      </c>
      <c r="R15" s="26">
        <f>+Cuadro2!R16/Cuadro2!$S16</f>
        <v>9.7901096038914802E-3</v>
      </c>
      <c r="S15" s="26">
        <f>+Cuadro2!S16/Cuadro2!$S16</f>
        <v>1</v>
      </c>
      <c r="U15" s="27"/>
      <c r="V15" s="27"/>
    </row>
    <row r="16" spans="1:22" x14ac:dyDescent="0.2">
      <c r="A16" s="63">
        <f t="shared" si="0"/>
        <v>9</v>
      </c>
      <c r="B16" s="46" t="s">
        <v>8</v>
      </c>
      <c r="C16" s="26">
        <f>+Cuadro2!C17/Cuadro2!$S17</f>
        <v>0.28877413762027854</v>
      </c>
      <c r="D16" s="26">
        <f>+Cuadro2!D17/Cuadro2!$S17</f>
        <v>4.943572021940857E-5</v>
      </c>
      <c r="E16" s="26">
        <f>+Cuadro2!E17/Cuadro2!$S17</f>
        <v>0</v>
      </c>
      <c r="F16" s="26">
        <f>+Cuadro2!F17/Cuadro2!$S17</f>
        <v>9.7194981140289155E-2</v>
      </c>
      <c r="G16" s="26">
        <f>+Cuadro2!G17/Cuadro2!$S17</f>
        <v>2.6384650031916854E-2</v>
      </c>
      <c r="H16" s="26">
        <f>+Cuadro2!H17/Cuadro2!$S17</f>
        <v>4.4120047804602151E-2</v>
      </c>
      <c r="I16" s="26">
        <f>+Cuadro2!I17/Cuadro2!$S17</f>
        <v>0.12191964680344287</v>
      </c>
      <c r="J16" s="26">
        <f>+Cuadro2!J17/Cuadro2!$S17</f>
        <v>2.5037500851326441E-2</v>
      </c>
      <c r="K16" s="26">
        <f>+Cuadro2!K17/Cuadro2!$S17</f>
        <v>0.11404429289989401</v>
      </c>
      <c r="L16" s="26">
        <f>+Cuadro2!L17/Cuadro2!$S17</f>
        <v>3.3468712856259165E-2</v>
      </c>
      <c r="M16" s="26">
        <f>+Cuadro2!M17/Cuadro2!$S17</f>
        <v>0.14209470479333644</v>
      </c>
      <c r="N16" s="26">
        <f>+Cuadro2!N17/Cuadro2!$S17</f>
        <v>1.0396010365518455E-2</v>
      </c>
      <c r="O16" s="26">
        <f>+Cuadro2!O17/Cuadro2!$S17</f>
        <v>2.6957720445545359E-2</v>
      </c>
      <c r="P16" s="26">
        <f>+Cuadro2!P17/Cuadro2!$S17</f>
        <v>2.8883929518234774E-2</v>
      </c>
      <c r="Q16" s="26">
        <f>+Cuadro2!Q17/Cuadro2!$S17</f>
        <v>2.9273209252309914E-2</v>
      </c>
      <c r="R16" s="26">
        <f>+Cuadro2!R17/Cuadro2!$S17</f>
        <v>1.1401019896826273E-2</v>
      </c>
      <c r="S16" s="26">
        <f>+Cuadro2!S17/Cuadro2!$S17</f>
        <v>1</v>
      </c>
      <c r="U16" s="27"/>
      <c r="V16" s="27"/>
    </row>
    <row r="17" spans="1:22" x14ac:dyDescent="0.2">
      <c r="A17" s="63">
        <f t="shared" si="0"/>
        <v>10</v>
      </c>
      <c r="B17" s="46" t="s">
        <v>9</v>
      </c>
      <c r="C17" s="26">
        <f>+Cuadro2!C18/Cuadro2!$S18</f>
        <v>0.31618932576254477</v>
      </c>
      <c r="D17" s="26">
        <f>+Cuadro2!D18/Cuadro2!$S18</f>
        <v>1.7158252846169962E-4</v>
      </c>
      <c r="E17" s="26">
        <f>+Cuadro2!E18/Cuadro2!$S18</f>
        <v>1.789489419097103E-3</v>
      </c>
      <c r="F17" s="26">
        <f>+Cuadro2!F18/Cuadro2!$S18</f>
        <v>0.15368574787934403</v>
      </c>
      <c r="G17" s="26">
        <f>+Cuadro2!G18/Cuadro2!$S18</f>
        <v>1.9810781006602971E-2</v>
      </c>
      <c r="H17" s="26">
        <f>+Cuadro2!H18/Cuadro2!$S18</f>
        <v>3.5359395880656154E-2</v>
      </c>
      <c r="I17" s="26">
        <f>+Cuadro2!I18/Cuadro2!$S18</f>
        <v>8.0066983017593754E-2</v>
      </c>
      <c r="J17" s="26">
        <f>+Cuadro2!J18/Cuadro2!$S18</f>
        <v>1.401325346359643E-2</v>
      </c>
      <c r="K17" s="26">
        <f>+Cuadro2!K18/Cuadro2!$S18</f>
        <v>0.11616254318584453</v>
      </c>
      <c r="L17" s="26">
        <f>+Cuadro2!L18/Cuadro2!$S18</f>
        <v>2.5485742068243399E-2</v>
      </c>
      <c r="M17" s="26">
        <f>+Cuadro2!M18/Cuadro2!$S18</f>
        <v>0.11872178328764071</v>
      </c>
      <c r="N17" s="26">
        <f>+Cuadro2!N18/Cuadro2!$S18</f>
        <v>1.2842035443388192E-2</v>
      </c>
      <c r="O17" s="26">
        <f>+Cuadro2!O18/Cuadro2!$S18</f>
        <v>4.9897946328942656E-2</v>
      </c>
      <c r="P17" s="26">
        <f>+Cuadro2!P18/Cuadro2!$S18</f>
        <v>3.1852396056252147E-2</v>
      </c>
      <c r="Q17" s="26">
        <f>+Cuadro2!Q18/Cuadro2!$S18</f>
        <v>1.6612118978948431E-2</v>
      </c>
      <c r="R17" s="26">
        <f>+Cuadro2!R18/Cuadro2!$S18</f>
        <v>7.3388756928430684E-3</v>
      </c>
      <c r="S17" s="26">
        <f>+Cuadro2!S18/Cuadro2!$S18</f>
        <v>1</v>
      </c>
      <c r="U17" s="27"/>
      <c r="V17" s="27"/>
    </row>
    <row r="18" spans="1:22" x14ac:dyDescent="0.2">
      <c r="A18" s="63">
        <f t="shared" si="0"/>
        <v>11</v>
      </c>
      <c r="B18" s="46" t="s">
        <v>10</v>
      </c>
      <c r="C18" s="26">
        <f>+Cuadro2!C19/Cuadro2!$S19</f>
        <v>0.37011225850956725</v>
      </c>
      <c r="D18" s="26">
        <f>+Cuadro2!D19/Cuadro2!$S19</f>
        <v>0</v>
      </c>
      <c r="E18" s="26">
        <f>+Cuadro2!E19/Cuadro2!$S19</f>
        <v>0</v>
      </c>
      <c r="F18" s="26">
        <f>+Cuadro2!F19/Cuadro2!$S19</f>
        <v>8.9375867914797083E-2</v>
      </c>
      <c r="G18" s="26">
        <f>+Cuadro2!G19/Cuadro2!$S19</f>
        <v>1.8628054200544635E-2</v>
      </c>
      <c r="H18" s="26">
        <f>+Cuadro2!H19/Cuadro2!$S19</f>
        <v>3.2309737326900415E-2</v>
      </c>
      <c r="I18" s="26">
        <f>+Cuadro2!I19/Cuadro2!$S19</f>
        <v>0.12415434832320595</v>
      </c>
      <c r="J18" s="26">
        <f>+Cuadro2!J19/Cuadro2!$S19</f>
        <v>1.2404961702545098E-2</v>
      </c>
      <c r="K18" s="26">
        <f>+Cuadro2!K19/Cuadro2!$S19</f>
        <v>0.12384130522954336</v>
      </c>
      <c r="L18" s="26">
        <f>+Cuadro2!L19/Cuadro2!$S19</f>
        <v>1.6762506283570077E-2</v>
      </c>
      <c r="M18" s="26">
        <f>+Cuadro2!M19/Cuadro2!$S19</f>
        <v>0.11413198880547924</v>
      </c>
      <c r="N18" s="26">
        <f>+Cuadro2!N19/Cuadro2!$S19</f>
        <v>1.2732903689012805E-2</v>
      </c>
      <c r="O18" s="26">
        <f>+Cuadro2!O19/Cuadro2!$S19</f>
        <v>2.2521738108378191E-2</v>
      </c>
      <c r="P18" s="26">
        <f>+Cuadro2!P19/Cuadro2!$S19</f>
        <v>3.5114158905675819E-2</v>
      </c>
      <c r="Q18" s="26">
        <f>+Cuadro2!Q19/Cuadro2!$S19</f>
        <v>1.7506925872420233E-2</v>
      </c>
      <c r="R18" s="26">
        <f>+Cuadro2!R19/Cuadro2!$S19</f>
        <v>1.0403245128359872E-2</v>
      </c>
      <c r="S18" s="26">
        <f>+Cuadro2!S19/Cuadro2!$S19</f>
        <v>1</v>
      </c>
      <c r="U18" s="27"/>
      <c r="V18" s="27"/>
    </row>
    <row r="19" spans="1:22" x14ac:dyDescent="0.2">
      <c r="A19" s="63">
        <f t="shared" si="0"/>
        <v>12</v>
      </c>
      <c r="B19" s="46" t="s">
        <v>11</v>
      </c>
      <c r="C19" s="26">
        <f>+Cuadro2!C20/Cuadro2!$S20</f>
        <v>0.40635129066008363</v>
      </c>
      <c r="D19" s="26">
        <f>+Cuadro2!D20/Cuadro2!$S20</f>
        <v>4.9521973280201884E-5</v>
      </c>
      <c r="E19" s="26">
        <f>+Cuadro2!E20/Cuadro2!$S20</f>
        <v>1.1197996809066709E-2</v>
      </c>
      <c r="F19" s="26">
        <f>+Cuadro2!F20/Cuadro2!$S20</f>
        <v>3.8231654629833633E-2</v>
      </c>
      <c r="G19" s="26">
        <f>+Cuadro2!G20/Cuadro2!$S20</f>
        <v>1.7073369430987095E-2</v>
      </c>
      <c r="H19" s="26">
        <f>+Cuadro2!H20/Cuadro2!$S20</f>
        <v>3.066455431934308E-2</v>
      </c>
      <c r="I19" s="26">
        <f>+Cuadro2!I20/Cuadro2!$S20</f>
        <v>6.6230349667338706E-2</v>
      </c>
      <c r="J19" s="26">
        <f>+Cuadro2!J20/Cuadro2!$S20</f>
        <v>5.3100364429477737E-3</v>
      </c>
      <c r="K19" s="26">
        <f>+Cuadro2!K20/Cuadro2!$S20</f>
        <v>9.4782602160781049E-2</v>
      </c>
      <c r="L19" s="26">
        <f>+Cuadro2!L20/Cuadro2!$S20</f>
        <v>2.5112375640376002E-2</v>
      </c>
      <c r="M19" s="26">
        <f>+Cuadro2!M20/Cuadro2!$S20</f>
        <v>0.11354544971783562</v>
      </c>
      <c r="N19" s="26">
        <f>+Cuadro2!N20/Cuadro2!$S20</f>
        <v>1.3585681078411318E-2</v>
      </c>
      <c r="O19" s="26">
        <f>+Cuadro2!O20/Cuadro2!$S20</f>
        <v>3.5047170124774631E-2</v>
      </c>
      <c r="P19" s="26">
        <f>+Cuadro2!P20/Cuadro2!$S20</f>
        <v>3.5952235780107041E-2</v>
      </c>
      <c r="Q19" s="26">
        <f>+Cuadro2!Q20/Cuadro2!$S20</f>
        <v>9.8557756221574574E-2</v>
      </c>
      <c r="R19" s="26">
        <f>+Cuadro2!R20/Cuadro2!$S20</f>
        <v>8.307955343258842E-3</v>
      </c>
      <c r="S19" s="26">
        <f>+Cuadro2!S20/Cuadro2!$S20</f>
        <v>1</v>
      </c>
      <c r="U19" s="27"/>
      <c r="V19" s="27"/>
    </row>
    <row r="20" spans="1:22" x14ac:dyDescent="0.2">
      <c r="A20" s="63">
        <f t="shared" si="0"/>
        <v>13</v>
      </c>
      <c r="B20" s="46" t="s">
        <v>12</v>
      </c>
      <c r="C20" s="26">
        <f>+Cuadro2!C21/Cuadro2!$S21</f>
        <v>5.6615221354701884E-3</v>
      </c>
      <c r="D20" s="26">
        <f>+Cuadro2!D21/Cuadro2!$S21</f>
        <v>6.861716063957316E-5</v>
      </c>
      <c r="E20" s="26">
        <f>+Cuadro2!E21/Cuadro2!$S21</f>
        <v>0</v>
      </c>
      <c r="F20" s="26">
        <f>+Cuadro2!F21/Cuadro2!$S21</f>
        <v>0.36754738338448079</v>
      </c>
      <c r="G20" s="26">
        <f>+Cuadro2!G21/Cuadro2!$S21</f>
        <v>2.6625414540456836E-2</v>
      </c>
      <c r="H20" s="26">
        <f>+Cuadro2!H21/Cuadro2!$S21</f>
        <v>4.3837463775233634E-2</v>
      </c>
      <c r="I20" s="26">
        <f>+Cuadro2!I21/Cuadro2!$S21</f>
        <v>9.6490660180812912E-2</v>
      </c>
      <c r="J20" s="26">
        <f>+Cuadro2!J21/Cuadro2!$S21</f>
        <v>2.6609872877212559E-2</v>
      </c>
      <c r="K20" s="26">
        <f>+Cuadro2!K21/Cuadro2!$S21</f>
        <v>0.11514510611403415</v>
      </c>
      <c r="L20" s="26">
        <f>+Cuadro2!L21/Cuadro2!$S21</f>
        <v>1.7836312574969881E-2</v>
      </c>
      <c r="M20" s="26">
        <f>+Cuadro2!M21/Cuadro2!$S21</f>
        <v>0.15694784663091735</v>
      </c>
      <c r="N20" s="26">
        <f>+Cuadro2!N21/Cuadro2!$S21</f>
        <v>3.8736849431580324E-2</v>
      </c>
      <c r="O20" s="26">
        <f>+Cuadro2!O21/Cuadro2!$S21</f>
        <v>4.4636778894035362E-2</v>
      </c>
      <c r="P20" s="26">
        <f>+Cuadro2!P21/Cuadro2!$S21</f>
        <v>2.3357727252931979E-2</v>
      </c>
      <c r="Q20" s="26">
        <f>+Cuadro2!Q21/Cuadro2!$S21</f>
        <v>2.3538828434892738E-2</v>
      </c>
      <c r="R20" s="26">
        <f>+Cuadro2!R21/Cuadro2!$S21</f>
        <v>1.2959616612331772E-2</v>
      </c>
      <c r="S20" s="26">
        <f>+Cuadro2!S21/Cuadro2!$S21</f>
        <v>1</v>
      </c>
      <c r="U20" s="27"/>
      <c r="V20" s="27"/>
    </row>
    <row r="21" spans="1:22" x14ac:dyDescent="0.2">
      <c r="A21" s="63">
        <f t="shared" si="0"/>
        <v>14</v>
      </c>
      <c r="B21" s="46" t="s">
        <v>13</v>
      </c>
      <c r="C21" s="26">
        <f>+Cuadro2!C22/Cuadro2!$S22</f>
        <v>3.503061716566789E-3</v>
      </c>
      <c r="D21" s="26">
        <f>+Cuadro2!D22/Cuadro2!$S22</f>
        <v>4.7859143984491881E-5</v>
      </c>
      <c r="E21" s="26">
        <f>+Cuadro2!E22/Cuadro2!$S22</f>
        <v>8.0175673964700944E-3</v>
      </c>
      <c r="F21" s="26">
        <f>+Cuadro2!F22/Cuadro2!$S22</f>
        <v>0.24511432133002745</v>
      </c>
      <c r="G21" s="26">
        <f>+Cuadro2!G22/Cuadro2!$S22</f>
        <v>2.6778128021959981E-2</v>
      </c>
      <c r="H21" s="26">
        <f>+Cuadro2!H22/Cuadro2!$S22</f>
        <v>2.5345456605460216E-2</v>
      </c>
      <c r="I21" s="26">
        <f>+Cuadro2!I22/Cuadro2!$S22</f>
        <v>0.10247355640460698</v>
      </c>
      <c r="J21" s="26">
        <f>+Cuadro2!J22/Cuadro2!$S22</f>
        <v>4.239376573814238E-2</v>
      </c>
      <c r="K21" s="26">
        <f>+Cuadro2!K22/Cuadro2!$S22</f>
        <v>0.14650581040815247</v>
      </c>
      <c r="L21" s="26">
        <f>+Cuadro2!L22/Cuadro2!$S22</f>
        <v>2.3160392476430539E-2</v>
      </c>
      <c r="M21" s="26">
        <f>+Cuadro2!M22/Cuadro2!$S22</f>
        <v>0.1932814554659138</v>
      </c>
      <c r="N21" s="26">
        <f>+Cuadro2!N22/Cuadro2!$S22</f>
        <v>2.7427156852776791E-2</v>
      </c>
      <c r="O21" s="26">
        <f>+Cuadro2!O22/Cuadro2!$S22</f>
        <v>4.7509215585489116E-2</v>
      </c>
      <c r="P21" s="26">
        <f>+Cuadro2!P22/Cuadro2!$S22</f>
        <v>5.5182947095210405E-2</v>
      </c>
      <c r="Q21" s="26">
        <f>+Cuadro2!Q22/Cuadro2!$S22</f>
        <v>3.6068272175557192E-2</v>
      </c>
      <c r="R21" s="26">
        <f>+Cuadro2!R22/Cuadro2!$S22</f>
        <v>1.7191033583251122E-2</v>
      </c>
      <c r="S21" s="26">
        <f>+Cuadro2!S22/Cuadro2!$S22</f>
        <v>1</v>
      </c>
      <c r="U21" s="27"/>
      <c r="V21" s="27"/>
    </row>
    <row r="22" spans="1:22" x14ac:dyDescent="0.2">
      <c r="A22" s="63">
        <f t="shared" si="0"/>
        <v>15</v>
      </c>
      <c r="B22" s="46" t="s">
        <v>14</v>
      </c>
      <c r="C22" s="26">
        <f>+Cuadro2!C23/Cuadro2!$S23</f>
        <v>0.29125409157910409</v>
      </c>
      <c r="D22" s="26">
        <f>+Cuadro2!D23/Cuadro2!$S23</f>
        <v>1.1671905238979763E-5</v>
      </c>
      <c r="E22" s="26">
        <f>+Cuadro2!E23/Cuadro2!$S23</f>
        <v>0</v>
      </c>
      <c r="F22" s="26">
        <f>+Cuadro2!F23/Cuadro2!$S23</f>
        <v>6.8801570878696594E-2</v>
      </c>
      <c r="G22" s="26">
        <f>+Cuadro2!G23/Cuadro2!$S23</f>
        <v>1.8532307221482251E-2</v>
      </c>
      <c r="H22" s="26">
        <f>+Cuadro2!H23/Cuadro2!$S23</f>
        <v>2.0736956778367652E-2</v>
      </c>
      <c r="I22" s="26">
        <f>+Cuadro2!I23/Cuadro2!$S23</f>
        <v>0.13900452536143648</v>
      </c>
      <c r="J22" s="26">
        <f>+Cuadro2!J23/Cuadro2!$S23</f>
        <v>1.3822323745906613E-2</v>
      </c>
      <c r="K22" s="26">
        <f>+Cuadro2!K23/Cuadro2!$S23</f>
        <v>0.12407958325053731</v>
      </c>
      <c r="L22" s="26">
        <f>+Cuadro2!L23/Cuadro2!$S23</f>
        <v>3.7126747029590908E-2</v>
      </c>
      <c r="M22" s="26">
        <f>+Cuadro2!M23/Cuadro2!$S23</f>
        <v>0.14756540693299117</v>
      </c>
      <c r="N22" s="26">
        <f>+Cuadro2!N23/Cuadro2!$S23</f>
        <v>1.7163949648905826E-2</v>
      </c>
      <c r="O22" s="26">
        <f>+Cuadro2!O23/Cuadro2!$S23</f>
        <v>3.8934370556040217E-2</v>
      </c>
      <c r="P22" s="26">
        <f>+Cuadro2!P23/Cuadro2!$S23</f>
        <v>4.4623474294641328E-2</v>
      </c>
      <c r="Q22" s="26">
        <f>+Cuadro2!Q23/Cuadro2!$S23</f>
        <v>2.4564759042789781E-2</v>
      </c>
      <c r="R22" s="26">
        <f>+Cuadro2!R23/Cuadro2!$S23</f>
        <v>1.3778261774270778E-2</v>
      </c>
      <c r="S22" s="26">
        <f>+Cuadro2!S23/Cuadro2!$S23</f>
        <v>1</v>
      </c>
      <c r="U22" s="27"/>
      <c r="V22" s="27"/>
    </row>
    <row r="23" spans="1:22" x14ac:dyDescent="0.2">
      <c r="A23" s="63">
        <f t="shared" si="0"/>
        <v>16</v>
      </c>
      <c r="B23" s="46" t="s">
        <v>15</v>
      </c>
      <c r="C23" s="26">
        <f>+Cuadro2!C24/Cuadro2!$S24</f>
        <v>0.30944049019890602</v>
      </c>
      <c r="D23" s="26">
        <f>+Cuadro2!D24/Cuadro2!$S24</f>
        <v>9.486823508890017E-6</v>
      </c>
      <c r="E23" s="26">
        <f>+Cuadro2!E24/Cuadro2!$S24</f>
        <v>0</v>
      </c>
      <c r="F23" s="26">
        <f>+Cuadro2!F24/Cuadro2!$S24</f>
        <v>5.3343441799931751E-2</v>
      </c>
      <c r="G23" s="26">
        <f>+Cuadro2!G24/Cuadro2!$S24</f>
        <v>5.264978833955971E-2</v>
      </c>
      <c r="H23" s="26">
        <f>+Cuadro2!H24/Cuadro2!$S24</f>
        <v>4.1297603984097257E-2</v>
      </c>
      <c r="I23" s="26">
        <f>+Cuadro2!I24/Cuadro2!$S24</f>
        <v>0.11751073215292696</v>
      </c>
      <c r="J23" s="26">
        <f>+Cuadro2!J24/Cuadro2!$S24</f>
        <v>1.4649647223500366E-2</v>
      </c>
      <c r="K23" s="26">
        <f>+Cuadro2!K24/Cuadro2!$S24</f>
        <v>0.12921921066044278</v>
      </c>
      <c r="L23" s="26">
        <f>+Cuadro2!L24/Cuadro2!$S24</f>
        <v>3.1294030742850261E-2</v>
      </c>
      <c r="M23" s="26">
        <f>+Cuadro2!M24/Cuadro2!$S24</f>
        <v>0.13216100932037184</v>
      </c>
      <c r="N23" s="26">
        <f>+Cuadro2!N24/Cuadro2!$S24</f>
        <v>1.7754476992112606E-2</v>
      </c>
      <c r="O23" s="26">
        <f>+Cuadro2!O24/Cuadro2!$S24</f>
        <v>2.8198246519472864E-2</v>
      </c>
      <c r="P23" s="26">
        <f>+Cuadro2!P24/Cuadro2!$S24</f>
        <v>4.0142782762815396E-2</v>
      </c>
      <c r="Q23" s="26">
        <f>+Cuadro2!Q24/Cuadro2!$S24</f>
        <v>2.1211520081813501E-2</v>
      </c>
      <c r="R23" s="26">
        <f>+Cuadro2!R24/Cuadro2!$S24</f>
        <v>1.111753239768973E-2</v>
      </c>
      <c r="S23" s="26">
        <f>+Cuadro2!S24/Cuadro2!$S24</f>
        <v>1</v>
      </c>
      <c r="U23" s="27"/>
      <c r="V23" s="27"/>
    </row>
    <row r="24" spans="1:22" x14ac:dyDescent="0.2">
      <c r="A24" s="63">
        <f t="shared" si="0"/>
        <v>17</v>
      </c>
      <c r="B24" s="46" t="s">
        <v>16</v>
      </c>
      <c r="C24" s="26">
        <f>+Cuadro2!C25/Cuadro2!$S25</f>
        <v>0.13025897097709085</v>
      </c>
      <c r="D24" s="26">
        <f>+Cuadro2!D25/Cuadro2!$S25</f>
        <v>0</v>
      </c>
      <c r="E24" s="26">
        <f>+Cuadro2!E25/Cuadro2!$S25</f>
        <v>8.2047151620057786E-5</v>
      </c>
      <c r="F24" s="26">
        <f>+Cuadro2!F25/Cuadro2!$S25</f>
        <v>0.21336240409110352</v>
      </c>
      <c r="G24" s="26">
        <f>+Cuadro2!G25/Cuadro2!$S25</f>
        <v>2.6442719586061932E-2</v>
      </c>
      <c r="H24" s="26">
        <f>+Cuadro2!H25/Cuadro2!$S25</f>
        <v>2.0237510994134841E-2</v>
      </c>
      <c r="I24" s="26">
        <f>+Cuadro2!I25/Cuadro2!$S25</f>
        <v>0.13495391104965057</v>
      </c>
      <c r="J24" s="26">
        <f>+Cuadro2!J25/Cuadro2!$S25</f>
        <v>1.7514717236795662E-2</v>
      </c>
      <c r="K24" s="26">
        <f>+Cuadro2!K25/Cuadro2!$S25</f>
        <v>0.14666837964884596</v>
      </c>
      <c r="L24" s="26">
        <f>+Cuadro2!L25/Cuadro2!$S25</f>
        <v>2.5658883485186842E-2</v>
      </c>
      <c r="M24" s="26">
        <f>+Cuadro2!M25/Cuadro2!$S25</f>
        <v>0.14366728408550256</v>
      </c>
      <c r="N24" s="26">
        <f>+Cuadro2!N25/Cuadro2!$S25</f>
        <v>2.0325690703079914E-2</v>
      </c>
      <c r="O24" s="26">
        <f>+Cuadro2!O25/Cuadro2!$S25</f>
        <v>5.2432004232737049E-2</v>
      </c>
      <c r="P24" s="26">
        <f>+Cuadro2!P25/Cuadro2!$S25</f>
        <v>3.1538083736183581E-2</v>
      </c>
      <c r="Q24" s="26">
        <f>+Cuadro2!Q25/Cuadro2!$S25</f>
        <v>2.167051325985914E-2</v>
      </c>
      <c r="R24" s="26">
        <f>+Cuadro2!R25/Cuadro2!$S25</f>
        <v>1.518687976214741E-2</v>
      </c>
      <c r="S24" s="26">
        <f>+Cuadro2!S25/Cuadro2!$S25</f>
        <v>1</v>
      </c>
      <c r="U24" s="27"/>
      <c r="V24" s="27"/>
    </row>
    <row r="25" spans="1:22" x14ac:dyDescent="0.2">
      <c r="A25" s="63">
        <f t="shared" si="0"/>
        <v>18</v>
      </c>
      <c r="B25" s="46" t="s">
        <v>17</v>
      </c>
      <c r="C25" s="26">
        <f>+Cuadro2!C26/Cuadro2!$S26</f>
        <v>7.2389401494356524E-3</v>
      </c>
      <c r="D25" s="26">
        <f>+Cuadro2!D26/Cuadro2!$S26</f>
        <v>3.4665121837586699E-5</v>
      </c>
      <c r="E25" s="26">
        <f>+Cuadro2!E26/Cuadro2!$S26</f>
        <v>3.0532353083768367E-3</v>
      </c>
      <c r="F25" s="26">
        <f>+Cuadro2!F26/Cuadro2!$S26</f>
        <v>0.7147048846895071</v>
      </c>
      <c r="G25" s="26">
        <f>+Cuadro2!G26/Cuadro2!$S26</f>
        <v>1.0360252325859265E-2</v>
      </c>
      <c r="H25" s="26">
        <f>+Cuadro2!H26/Cuadro2!$S26</f>
        <v>2.6139560364749046E-2</v>
      </c>
      <c r="I25" s="26">
        <f>+Cuadro2!I26/Cuadro2!$S26</f>
        <v>4.6586364847282374E-2</v>
      </c>
      <c r="J25" s="26">
        <f>+Cuadro2!J26/Cuadro2!$S26</f>
        <v>2.9658337901711895E-3</v>
      </c>
      <c r="K25" s="26">
        <f>+Cuadro2!K26/Cuadro2!$S26</f>
        <v>7.0869884481689627E-2</v>
      </c>
      <c r="L25" s="26">
        <f>+Cuadro2!L26/Cuadro2!$S26</f>
        <v>8.2536514592511032E-3</v>
      </c>
      <c r="M25" s="26">
        <f>+Cuadro2!M26/Cuadro2!$S26</f>
        <v>5.1190607850370176E-2</v>
      </c>
      <c r="N25" s="26">
        <f>+Cuadro2!N26/Cuadro2!$S26</f>
        <v>1.4363655811116654E-2</v>
      </c>
      <c r="O25" s="26">
        <f>+Cuadro2!O26/Cuadro2!$S26</f>
        <v>1.7197736489071771E-2</v>
      </c>
      <c r="P25" s="26">
        <f>+Cuadro2!P26/Cuadro2!$S26</f>
        <v>9.2003375403331283E-3</v>
      </c>
      <c r="Q25" s="26">
        <f>+Cuadro2!Q26/Cuadro2!$S26</f>
        <v>1.4496344859490648E-2</v>
      </c>
      <c r="R25" s="26">
        <f>+Cuadro2!R26/Cuadro2!$S26</f>
        <v>3.3440449114579061E-3</v>
      </c>
      <c r="S25" s="26">
        <f>+Cuadro2!S26/Cuadro2!$S26</f>
        <v>1</v>
      </c>
      <c r="U25" s="27"/>
      <c r="V25" s="27"/>
    </row>
    <row r="26" spans="1:22" x14ac:dyDescent="0.2">
      <c r="A26" s="63">
        <f t="shared" si="0"/>
        <v>19</v>
      </c>
      <c r="B26" s="46" t="s">
        <v>18</v>
      </c>
      <c r="C26" s="26">
        <f>+Cuadro2!C27/Cuadro2!$S27</f>
        <v>5.8465199446568611E-2</v>
      </c>
      <c r="D26" s="26">
        <f>+Cuadro2!D27/Cuadro2!$S27</f>
        <v>2.3371125350829926E-5</v>
      </c>
      <c r="E26" s="26">
        <f>+Cuadro2!E27/Cuadro2!$S27</f>
        <v>0</v>
      </c>
      <c r="F26" s="26">
        <f>+Cuadro2!F27/Cuadro2!$S27</f>
        <v>0.30956018402247665</v>
      </c>
      <c r="G26" s="26">
        <f>+Cuadro2!G27/Cuadro2!$S27</f>
        <v>3.2201522381585738E-2</v>
      </c>
      <c r="H26" s="26">
        <f>+Cuadro2!H27/Cuadro2!$S27</f>
        <v>4.1907984263341504E-2</v>
      </c>
      <c r="I26" s="26">
        <f>+Cuadro2!I27/Cuadro2!$S27</f>
        <v>8.9397338764609841E-2</v>
      </c>
      <c r="J26" s="26">
        <f>+Cuadro2!J27/Cuadro2!$S27</f>
        <v>1.1133551283448789E-2</v>
      </c>
      <c r="K26" s="26">
        <f>+Cuadro2!K27/Cuadro2!$S27</f>
        <v>0.12421092655047969</v>
      </c>
      <c r="L26" s="26">
        <f>+Cuadro2!L27/Cuadro2!$S27</f>
        <v>3.6583161427695118E-2</v>
      </c>
      <c r="M26" s="26">
        <f>+Cuadro2!M27/Cuadro2!$S27</f>
        <v>0.16670203115889112</v>
      </c>
      <c r="N26" s="26">
        <f>+Cuadro2!N27/Cuadro2!$S27</f>
        <v>1.6861472122079703E-2</v>
      </c>
      <c r="O26" s="26">
        <f>+Cuadro2!O27/Cuadro2!$S27</f>
        <v>3.90984667981693E-2</v>
      </c>
      <c r="P26" s="26">
        <f>+Cuadro2!P27/Cuadro2!$S27</f>
        <v>2.4654724919455064E-2</v>
      </c>
      <c r="Q26" s="26">
        <f>+Cuadro2!Q27/Cuadro2!$S27</f>
        <v>3.3588371942075139E-2</v>
      </c>
      <c r="R26" s="26">
        <f>+Cuadro2!R27/Cuadro2!$S27</f>
        <v>1.5611693793772844E-2</v>
      </c>
      <c r="S26" s="26">
        <f>+Cuadro2!S27/Cuadro2!$S27</f>
        <v>1</v>
      </c>
      <c r="U26" s="27"/>
      <c r="V26" s="27"/>
    </row>
    <row r="27" spans="1:22" x14ac:dyDescent="0.2">
      <c r="A27" s="63">
        <f t="shared" si="0"/>
        <v>20</v>
      </c>
      <c r="B27" s="46" t="s">
        <v>19</v>
      </c>
      <c r="C27" s="26">
        <f>+Cuadro2!C28/Cuadro2!$S28</f>
        <v>0.40029135823900802</v>
      </c>
      <c r="D27" s="26">
        <f>+Cuadro2!D28/Cuadro2!$S28</f>
        <v>0</v>
      </c>
      <c r="E27" s="26">
        <f>+Cuadro2!E28/Cuadro2!$S28</f>
        <v>0</v>
      </c>
      <c r="F27" s="26">
        <f>+Cuadro2!F28/Cuadro2!$S28</f>
        <v>5.7116094727502231E-2</v>
      </c>
      <c r="G27" s="26">
        <f>+Cuadro2!G28/Cuadro2!$S28</f>
        <v>2.1076493205272596E-2</v>
      </c>
      <c r="H27" s="26">
        <f>+Cuadro2!H28/Cuadro2!$S28</f>
        <v>3.7864817577166247E-2</v>
      </c>
      <c r="I27" s="26">
        <f>+Cuadro2!I28/Cuadro2!$S28</f>
        <v>0.13693288471443277</v>
      </c>
      <c r="J27" s="26">
        <f>+Cuadro2!J28/Cuadro2!$S28</f>
        <v>4.2897062569285712E-3</v>
      </c>
      <c r="K27" s="26">
        <f>+Cuadro2!K28/Cuadro2!$S28</f>
        <v>0.12873419772757083</v>
      </c>
      <c r="L27" s="26">
        <f>+Cuadro2!L28/Cuadro2!$S28</f>
        <v>3.5947110107359861E-2</v>
      </c>
      <c r="M27" s="26">
        <f>+Cuadro2!M28/Cuadro2!$S28</f>
        <v>9.4781608229246986E-2</v>
      </c>
      <c r="N27" s="26">
        <f>+Cuadro2!N28/Cuadro2!$S28</f>
        <v>9.8916895204260655E-3</v>
      </c>
      <c r="O27" s="26">
        <f>+Cuadro2!O28/Cuadro2!$S28</f>
        <v>2.5416050770795628E-2</v>
      </c>
      <c r="P27" s="26">
        <f>+Cuadro2!P28/Cuadro2!$S28</f>
        <v>2.5752886815186102E-2</v>
      </c>
      <c r="Q27" s="26">
        <f>+Cuadro2!Q28/Cuadro2!$S28</f>
        <v>1.4120564026641238E-2</v>
      </c>
      <c r="R27" s="26">
        <f>+Cuadro2!R28/Cuadro2!$S28</f>
        <v>7.7845380824628045E-3</v>
      </c>
      <c r="S27" s="26">
        <f>+Cuadro2!S28/Cuadro2!$S28</f>
        <v>1</v>
      </c>
      <c r="U27" s="27"/>
      <c r="V27" s="27"/>
    </row>
    <row r="28" spans="1:22" x14ac:dyDescent="0.2">
      <c r="A28" s="63">
        <f t="shared" si="0"/>
        <v>21</v>
      </c>
      <c r="B28" s="46" t="s">
        <v>20</v>
      </c>
      <c r="C28" s="26">
        <f>+Cuadro2!C29/Cuadro2!$S29</f>
        <v>0.37775582318887108</v>
      </c>
      <c r="D28" s="26">
        <f>+Cuadro2!D29/Cuadro2!$S29</f>
        <v>0</v>
      </c>
      <c r="E28" s="26">
        <f>+Cuadro2!E29/Cuadro2!$S29</f>
        <v>0</v>
      </c>
      <c r="F28" s="26">
        <f>+Cuadro2!F29/Cuadro2!$S29</f>
        <v>7.0163202757590026E-2</v>
      </c>
      <c r="G28" s="26">
        <f>+Cuadro2!G29/Cuadro2!$S29</f>
        <v>1.2268150447007983E-2</v>
      </c>
      <c r="H28" s="26">
        <f>+Cuadro2!H29/Cuadro2!$S29</f>
        <v>4.4997354547804749E-2</v>
      </c>
      <c r="I28" s="26">
        <f>+Cuadro2!I29/Cuadro2!$S29</f>
        <v>0.20206616850110393</v>
      </c>
      <c r="J28" s="26">
        <f>+Cuadro2!J29/Cuadro2!$S29</f>
        <v>8.2433408955613127E-3</v>
      </c>
      <c r="K28" s="26">
        <f>+Cuadro2!K29/Cuadro2!$S29</f>
        <v>9.3140062135333657E-2</v>
      </c>
      <c r="L28" s="26">
        <f>+Cuadro2!L29/Cuadro2!$S29</f>
        <v>2.0934937961714119E-2</v>
      </c>
      <c r="M28" s="26">
        <f>+Cuadro2!M29/Cuadro2!$S29</f>
        <v>8.7798777834082423E-2</v>
      </c>
      <c r="N28" s="26">
        <f>+Cuadro2!N29/Cuadro2!$S29</f>
        <v>1.1999925897289902E-2</v>
      </c>
      <c r="O28" s="26">
        <f>+Cuadro2!O29/Cuadro2!$S29</f>
        <v>2.4646947829194604E-2</v>
      </c>
      <c r="P28" s="26">
        <f>+Cuadro2!P29/Cuadro2!$S29</f>
        <v>2.3598818329366885E-2</v>
      </c>
      <c r="Q28" s="26">
        <f>+Cuadro2!Q29/Cuadro2!$S29</f>
        <v>1.3647125955190289E-2</v>
      </c>
      <c r="R28" s="26">
        <f>+Cuadro2!R29/Cuadro2!$S29</f>
        <v>8.7393637198889575E-3</v>
      </c>
      <c r="S28" s="26">
        <f>+Cuadro2!S29/Cuadro2!$S29</f>
        <v>1</v>
      </c>
      <c r="U28" s="27"/>
      <c r="V28" s="27"/>
    </row>
    <row r="29" spans="1:22" x14ac:dyDescent="0.2">
      <c r="A29" s="63">
        <f t="shared" si="0"/>
        <v>22</v>
      </c>
      <c r="B29" s="46" t="s">
        <v>21</v>
      </c>
      <c r="C29" s="26">
        <f>+Cuadro2!C30/Cuadro2!$S30</f>
        <v>0.58882958909666405</v>
      </c>
      <c r="D29" s="26">
        <f>+Cuadro2!D30/Cuadro2!$S30</f>
        <v>0</v>
      </c>
      <c r="E29" s="26">
        <f>+Cuadro2!E30/Cuadro2!$S30</f>
        <v>0</v>
      </c>
      <c r="F29" s="26">
        <f>+Cuadro2!F30/Cuadro2!$S30</f>
        <v>2.7551862528995014E-2</v>
      </c>
      <c r="G29" s="26">
        <f>+Cuadro2!G30/Cuadro2!$S30</f>
        <v>9.406616504239294E-3</v>
      </c>
      <c r="H29" s="26">
        <f>+Cuadro2!H30/Cuadro2!$S30</f>
        <v>1.9527517741696719E-2</v>
      </c>
      <c r="I29" s="26">
        <f>+Cuadro2!I30/Cuadro2!$S30</f>
        <v>8.6622760486648506E-2</v>
      </c>
      <c r="J29" s="26">
        <f>+Cuadro2!J30/Cuadro2!$S30</f>
        <v>1.5341595754003236E-2</v>
      </c>
      <c r="K29" s="26">
        <f>+Cuadro2!K30/Cuadro2!$S30</f>
        <v>5.5953691956758977E-2</v>
      </c>
      <c r="L29" s="26">
        <f>+Cuadro2!L30/Cuadro2!$S30</f>
        <v>2.5102313314252243E-2</v>
      </c>
      <c r="M29" s="26">
        <f>+Cuadro2!M30/Cuadro2!$S30</f>
        <v>7.8448314739283473E-2</v>
      </c>
      <c r="N29" s="26">
        <f>+Cuadro2!N30/Cuadro2!$S30</f>
        <v>1.5025126960437134E-2</v>
      </c>
      <c r="O29" s="26">
        <f>+Cuadro2!O30/Cuadro2!$S30</f>
        <v>2.7851019295230515E-2</v>
      </c>
      <c r="P29" s="26">
        <f>+Cuadro2!P30/Cuadro2!$S30</f>
        <v>2.8421057864531269E-2</v>
      </c>
      <c r="Q29" s="26">
        <f>+Cuadro2!Q30/Cuadro2!$S30</f>
        <v>1.5490021040137735E-2</v>
      </c>
      <c r="R29" s="26">
        <f>+Cuadro2!R30/Cuadro2!$S30</f>
        <v>6.4285127171219841E-3</v>
      </c>
      <c r="S29" s="26">
        <f>+Cuadro2!S30/Cuadro2!$S30</f>
        <v>1</v>
      </c>
      <c r="U29" s="27"/>
      <c r="V29" s="27"/>
    </row>
    <row r="30" spans="1:22" x14ac:dyDescent="0.2">
      <c r="A30" s="63">
        <f t="shared" si="0"/>
        <v>23</v>
      </c>
      <c r="B30" s="46" t="s">
        <v>22</v>
      </c>
      <c r="C30" s="26">
        <f>+Cuadro2!C31/Cuadro2!$S31</f>
        <v>0.44179176678800042</v>
      </c>
      <c r="D30" s="26">
        <f>+Cuadro2!D31/Cuadro2!$S31</f>
        <v>0</v>
      </c>
      <c r="E30" s="26">
        <f>+Cuadro2!E31/Cuadro2!$S31</f>
        <v>0</v>
      </c>
      <c r="F30" s="26">
        <f>+Cuadro2!F31/Cuadro2!$S31</f>
        <v>0.11526448466278214</v>
      </c>
      <c r="G30" s="26">
        <f>+Cuadro2!G31/Cuadro2!$S31</f>
        <v>1.2895853869225248E-2</v>
      </c>
      <c r="H30" s="26">
        <f>+Cuadro2!H31/Cuadro2!$S31</f>
        <v>1.5616362214709389E-2</v>
      </c>
      <c r="I30" s="26">
        <f>+Cuadro2!I31/Cuadro2!$S31</f>
        <v>0.10092734541682272</v>
      </c>
      <c r="J30" s="26">
        <f>+Cuadro2!J31/Cuadro2!$S31</f>
        <v>1.666131747869963E-2</v>
      </c>
      <c r="K30" s="26">
        <f>+Cuadro2!K31/Cuadro2!$S31</f>
        <v>0.10551574621572017</v>
      </c>
      <c r="L30" s="26">
        <f>+Cuadro2!L31/Cuadro2!$S31</f>
        <v>2.6998412382147109E-2</v>
      </c>
      <c r="M30" s="26">
        <f>+Cuadro2!M31/Cuadro2!$S31</f>
        <v>9.8693366679932309E-2</v>
      </c>
      <c r="N30" s="26">
        <f>+Cuadro2!N31/Cuadro2!$S31</f>
        <v>9.2838895421298358E-3</v>
      </c>
      <c r="O30" s="26">
        <f>+Cuadro2!O31/Cuadro2!$S31</f>
        <v>1.9511762837093966E-2</v>
      </c>
      <c r="P30" s="26">
        <f>+Cuadro2!P31/Cuadro2!$S31</f>
        <v>1.1039970350595412E-2</v>
      </c>
      <c r="Q30" s="26">
        <f>+Cuadro2!Q31/Cuadro2!$S31</f>
        <v>1.5376558129870429E-2</v>
      </c>
      <c r="R30" s="26">
        <f>+Cuadro2!R31/Cuadro2!$S31</f>
        <v>1.0423163432271239E-2</v>
      </c>
      <c r="S30" s="26">
        <f>+Cuadro2!S31/Cuadro2!$S31</f>
        <v>1</v>
      </c>
      <c r="U30" s="27"/>
      <c r="V30" s="27"/>
    </row>
    <row r="31" spans="1:22" x14ac:dyDescent="0.2">
      <c r="A31" s="63">
        <f t="shared" si="0"/>
        <v>24</v>
      </c>
      <c r="B31" s="46" t="s">
        <v>23</v>
      </c>
      <c r="C31" s="26">
        <f>+Cuadro2!C32/Cuadro2!$S32</f>
        <v>0.29666986473195617</v>
      </c>
      <c r="D31" s="26">
        <f>+Cuadro2!D32/Cuadro2!$S32</f>
        <v>2.0557334593618556E-4</v>
      </c>
      <c r="E31" s="26">
        <f>+Cuadro2!E32/Cuadro2!$S32</f>
        <v>4.7611155465784047E-3</v>
      </c>
      <c r="F31" s="26">
        <f>+Cuadro2!F32/Cuadro2!$S32</f>
        <v>0.13727289659933492</v>
      </c>
      <c r="G31" s="26">
        <f>+Cuadro2!G32/Cuadro2!$S32</f>
        <v>1.7573555088109583E-2</v>
      </c>
      <c r="H31" s="26">
        <f>+Cuadro2!H32/Cuadro2!$S32</f>
        <v>2.9761712870330723E-2</v>
      </c>
      <c r="I31" s="26">
        <f>+Cuadro2!I32/Cuadro2!$S32</f>
        <v>7.4540425814588904E-2</v>
      </c>
      <c r="J31" s="26">
        <f>+Cuadro2!J32/Cuadro2!$S32</f>
        <v>1.5270779860545546E-2</v>
      </c>
      <c r="K31" s="26">
        <f>+Cuadro2!K32/Cuadro2!$S32</f>
        <v>6.3331607386745092E-2</v>
      </c>
      <c r="L31" s="26">
        <f>+Cuadro2!L32/Cuadro2!$S32</f>
        <v>4.0948850916114332E-2</v>
      </c>
      <c r="M31" s="26">
        <f>+Cuadro2!M32/Cuadro2!$S32</f>
        <v>0.14363991541879961</v>
      </c>
      <c r="N31" s="26">
        <f>+Cuadro2!N32/Cuadro2!$S32</f>
        <v>3.1368061876161257E-2</v>
      </c>
      <c r="O31" s="26">
        <f>+Cuadro2!O32/Cuadro2!$S32</f>
        <v>2.8336226351965962E-2</v>
      </c>
      <c r="P31" s="26">
        <f>+Cuadro2!P32/Cuadro2!$S32</f>
        <v>6.6412686837949153E-2</v>
      </c>
      <c r="Q31" s="26">
        <f>+Cuadro2!Q32/Cuadro2!$S32</f>
        <v>3.8515748834756815E-2</v>
      </c>
      <c r="R31" s="26">
        <f>+Cuadro2!R32/Cuadro2!$S32</f>
        <v>1.1390978520127305E-2</v>
      </c>
      <c r="S31" s="26">
        <f>+Cuadro2!S32/Cuadro2!$S32</f>
        <v>1</v>
      </c>
      <c r="U31" s="27"/>
      <c r="V31" s="27"/>
    </row>
    <row r="32" spans="1:22" x14ac:dyDescent="0.2">
      <c r="A32" s="63">
        <f t="shared" si="0"/>
        <v>25</v>
      </c>
      <c r="B32" s="46" t="s">
        <v>24</v>
      </c>
      <c r="C32" s="26">
        <f>+Cuadro2!C33/Cuadro2!$S33</f>
        <v>0.37006509330815718</v>
      </c>
      <c r="D32" s="26">
        <f>+Cuadro2!D33/Cuadro2!$S33</f>
        <v>0</v>
      </c>
      <c r="E32" s="26">
        <f>+Cuadro2!E33/Cuadro2!$S33</f>
        <v>0</v>
      </c>
      <c r="F32" s="26">
        <f>+Cuadro2!F33/Cuadro2!$S33</f>
        <v>0.22949318077607611</v>
      </c>
      <c r="G32" s="26">
        <f>+Cuadro2!G33/Cuadro2!$S33</f>
        <v>1.4902170612406854E-2</v>
      </c>
      <c r="H32" s="26">
        <f>+Cuadro2!H33/Cuadro2!$S33</f>
        <v>2.8790720716257361E-2</v>
      </c>
      <c r="I32" s="26">
        <f>+Cuadro2!I33/Cuadro2!$S33</f>
        <v>7.7769084587985121E-2</v>
      </c>
      <c r="J32" s="26">
        <f>+Cuadro2!J33/Cuadro2!$S33</f>
        <v>7.3360078176315738E-3</v>
      </c>
      <c r="K32" s="26">
        <f>+Cuadro2!K33/Cuadro2!$S33</f>
        <v>8.185439596929589E-2</v>
      </c>
      <c r="L32" s="26">
        <f>+Cuadro2!L33/Cuadro2!$S33</f>
        <v>1.8177022062567303E-2</v>
      </c>
      <c r="M32" s="26">
        <f>+Cuadro2!M33/Cuadro2!$S33</f>
        <v>8.4578664837989037E-2</v>
      </c>
      <c r="N32" s="26">
        <f>+Cuadro2!N33/Cuadro2!$S33</f>
        <v>1.1323643925593093E-2</v>
      </c>
      <c r="O32" s="26">
        <f>+Cuadro2!O33/Cuadro2!$S33</f>
        <v>2.087859294912299E-2</v>
      </c>
      <c r="P32" s="26">
        <f>+Cuadro2!P33/Cuadro2!$S33</f>
        <v>3.0688675258356786E-2</v>
      </c>
      <c r="Q32" s="26">
        <f>+Cuadro2!Q33/Cuadro2!$S33</f>
        <v>1.7039839480592782E-2</v>
      </c>
      <c r="R32" s="26">
        <f>+Cuadro2!R33/Cuadro2!$S33</f>
        <v>7.102907697968011E-3</v>
      </c>
      <c r="S32" s="26">
        <f>+Cuadro2!S33/Cuadro2!$S33</f>
        <v>1</v>
      </c>
      <c r="U32" s="27"/>
      <c r="V32" s="27"/>
    </row>
    <row r="33" spans="1:22" x14ac:dyDescent="0.2">
      <c r="A33" s="63">
        <f t="shared" si="0"/>
        <v>26</v>
      </c>
      <c r="B33" s="46" t="s">
        <v>25</v>
      </c>
      <c r="C33" s="26">
        <f>+Cuadro2!C34/Cuadro2!$S34</f>
        <v>6.917262751994456E-2</v>
      </c>
      <c r="D33" s="26">
        <f>+Cuadro2!D34/Cuadro2!$S34</f>
        <v>7.2318917558172034E-4</v>
      </c>
      <c r="E33" s="26">
        <f>+Cuadro2!E34/Cuadro2!$S34</f>
        <v>0</v>
      </c>
      <c r="F33" s="26">
        <f>+Cuadro2!F34/Cuadro2!$S34</f>
        <v>6.9422433475043899E-2</v>
      </c>
      <c r="G33" s="26">
        <f>+Cuadro2!G34/Cuadro2!$S34</f>
        <v>4.8094714230842543E-2</v>
      </c>
      <c r="H33" s="26">
        <f>+Cuadro2!H34/Cuadro2!$S34</f>
        <v>4.9993578723786618E-2</v>
      </c>
      <c r="I33" s="26">
        <f>+Cuadro2!I34/Cuadro2!$S34</f>
        <v>0.14900225377747811</v>
      </c>
      <c r="J33" s="26">
        <f>+Cuadro2!J34/Cuadro2!$S34</f>
        <v>3.2014994838870839E-2</v>
      </c>
      <c r="K33" s="26">
        <f>+Cuadro2!K34/Cuadro2!$S34</f>
        <v>0.15240271231566335</v>
      </c>
      <c r="L33" s="26">
        <f>+Cuadro2!L34/Cuadro2!$S34</f>
        <v>4.2524749591572028E-2</v>
      </c>
      <c r="M33" s="26">
        <f>+Cuadro2!M34/Cuadro2!$S34</f>
        <v>0.2224155765253068</v>
      </c>
      <c r="N33" s="26">
        <f>+Cuadro2!N34/Cuadro2!$S34</f>
        <v>1.9480791104437584E-2</v>
      </c>
      <c r="O33" s="26">
        <f>+Cuadro2!O34/Cuadro2!$S34</f>
        <v>6.9800550885658452E-2</v>
      </c>
      <c r="P33" s="26">
        <f>+Cuadro2!P34/Cuadro2!$S34</f>
        <v>3.1375540221143E-2</v>
      </c>
      <c r="Q33" s="26">
        <f>+Cuadro2!Q34/Cuadro2!$S34</f>
        <v>2.9407015375628627E-2</v>
      </c>
      <c r="R33" s="26">
        <f>+Cuadro2!R34/Cuadro2!$S34</f>
        <v>1.4169272239041818E-2</v>
      </c>
      <c r="S33" s="26">
        <f>+Cuadro2!S34/Cuadro2!$S34</f>
        <v>1</v>
      </c>
      <c r="U33" s="27"/>
      <c r="V33" s="27"/>
    </row>
    <row r="34" spans="1:22" x14ac:dyDescent="0.2">
      <c r="A34" s="63">
        <f t="shared" si="0"/>
        <v>27</v>
      </c>
      <c r="B34" s="46" t="s">
        <v>26</v>
      </c>
      <c r="C34" s="26">
        <f>+Cuadro2!C35/Cuadro2!$S35</f>
        <v>0.54640873564263148</v>
      </c>
      <c r="D34" s="26">
        <f>+Cuadro2!D35/Cuadro2!$S35</f>
        <v>0</v>
      </c>
      <c r="E34" s="26">
        <f>+Cuadro2!E35/Cuadro2!$S35</f>
        <v>0</v>
      </c>
      <c r="F34" s="26">
        <f>+Cuadro2!F35/Cuadro2!$S35</f>
        <v>2.9568725945959842E-2</v>
      </c>
      <c r="G34" s="26">
        <f>+Cuadro2!G35/Cuadro2!$S35</f>
        <v>9.4471328446285203E-3</v>
      </c>
      <c r="H34" s="26">
        <f>+Cuadro2!H35/Cuadro2!$S35</f>
        <v>1.4232189135540214E-2</v>
      </c>
      <c r="I34" s="26">
        <f>+Cuadro2!I35/Cuadro2!$S35</f>
        <v>9.3414430495021877E-2</v>
      </c>
      <c r="J34" s="26">
        <f>+Cuadro2!J35/Cuadro2!$S35</f>
        <v>1.3260391208661435E-2</v>
      </c>
      <c r="K34" s="26">
        <f>+Cuadro2!K35/Cuadro2!$S35</f>
        <v>0.10090310269099621</v>
      </c>
      <c r="L34" s="26">
        <f>+Cuadro2!L35/Cuadro2!$S35</f>
        <v>1.752755225253658E-2</v>
      </c>
      <c r="M34" s="26">
        <f>+Cuadro2!M35/Cuadro2!$S35</f>
        <v>8.6773712947199128E-2</v>
      </c>
      <c r="N34" s="26">
        <f>+Cuadro2!N35/Cuadro2!$S35</f>
        <v>1.0691564196267272E-2</v>
      </c>
      <c r="O34" s="26">
        <f>+Cuadro2!O35/Cuadro2!$S35</f>
        <v>2.3032460331482658E-2</v>
      </c>
      <c r="P34" s="26">
        <f>+Cuadro2!P35/Cuadro2!$S35</f>
        <v>2.5271525173185729E-2</v>
      </c>
      <c r="Q34" s="26">
        <f>+Cuadro2!Q35/Cuadro2!$S35</f>
        <v>2.1751823879950612E-2</v>
      </c>
      <c r="R34" s="26">
        <f>+Cuadro2!R35/Cuadro2!$S35</f>
        <v>7.7166532559384783E-3</v>
      </c>
      <c r="S34" s="26">
        <f>+Cuadro2!S35/Cuadro2!$S35</f>
        <v>1</v>
      </c>
      <c r="U34" s="27"/>
      <c r="V34" s="27"/>
    </row>
    <row r="35" spans="1:22" x14ac:dyDescent="0.2">
      <c r="A35" s="63">
        <f t="shared" si="0"/>
        <v>28</v>
      </c>
      <c r="B35" s="46" t="s">
        <v>27</v>
      </c>
      <c r="C35" s="26">
        <f>+Cuadro2!C36/Cuadro2!$S36</f>
        <v>0.35544455811861719</v>
      </c>
      <c r="D35" s="26">
        <f>+Cuadro2!D36/Cuadro2!$S36</f>
        <v>0</v>
      </c>
      <c r="E35" s="26">
        <f>+Cuadro2!E36/Cuadro2!$S36</f>
        <v>0</v>
      </c>
      <c r="F35" s="26">
        <f>+Cuadro2!F36/Cuadro2!$S36</f>
        <v>5.5786321435674975E-2</v>
      </c>
      <c r="G35" s="26">
        <f>+Cuadro2!G36/Cuadro2!$S36</f>
        <v>1.9269068658468017E-2</v>
      </c>
      <c r="H35" s="26">
        <f>+Cuadro2!H36/Cuadro2!$S36</f>
        <v>3.1763080757449873E-2</v>
      </c>
      <c r="I35" s="26">
        <f>+Cuadro2!I36/Cuadro2!$S36</f>
        <v>0.12035319861208424</v>
      </c>
      <c r="J35" s="26">
        <f>+Cuadro2!J36/Cuadro2!$S36</f>
        <v>9.0148929843223008E-3</v>
      </c>
      <c r="K35" s="26">
        <f>+Cuadro2!K36/Cuadro2!$S36</f>
        <v>0.14580297120947763</v>
      </c>
      <c r="L35" s="26">
        <f>+Cuadro2!L36/Cuadro2!$S36</f>
        <v>2.7160741851522893E-2</v>
      </c>
      <c r="M35" s="26">
        <f>+Cuadro2!M36/Cuadro2!$S36</f>
        <v>0.12338777976744154</v>
      </c>
      <c r="N35" s="26">
        <f>+Cuadro2!N36/Cuadro2!$S36</f>
        <v>1.4962141157718408E-2</v>
      </c>
      <c r="O35" s="26">
        <f>+Cuadro2!O36/Cuadro2!$S36</f>
        <v>2.5856332762963966E-2</v>
      </c>
      <c r="P35" s="26">
        <f>+Cuadro2!P36/Cuadro2!$S36</f>
        <v>3.3624448551744637E-2</v>
      </c>
      <c r="Q35" s="26">
        <f>+Cuadro2!Q36/Cuadro2!$S36</f>
        <v>2.3696632652496007E-2</v>
      </c>
      <c r="R35" s="26">
        <f>+Cuadro2!R36/Cuadro2!$S36</f>
        <v>1.3877831480018343E-2</v>
      </c>
      <c r="S35" s="26">
        <f>+Cuadro2!S36/Cuadro2!$S36</f>
        <v>1</v>
      </c>
      <c r="U35" s="27"/>
      <c r="V35" s="27"/>
    </row>
    <row r="36" spans="1:22" ht="5.0999999999999996" customHeight="1" x14ac:dyDescent="0.2">
      <c r="A36" s="63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U36" s="27"/>
      <c r="V36" s="27"/>
    </row>
    <row r="37" spans="1:22" x14ac:dyDescent="0.2">
      <c r="A37" s="63">
        <v>1</v>
      </c>
      <c r="B37" s="46" t="s">
        <v>28</v>
      </c>
      <c r="C37" s="26">
        <f>+Cuadro2!C38/Cuadro2!$S38</f>
        <v>0.32159630337149542</v>
      </c>
      <c r="D37" s="26">
        <f>+Cuadro2!D38/Cuadro2!$S38</f>
        <v>0</v>
      </c>
      <c r="E37" s="26">
        <f>+Cuadro2!E38/Cuadro2!$S38</f>
        <v>0</v>
      </c>
      <c r="F37" s="26">
        <f>+Cuadro2!F38/Cuadro2!$S38</f>
        <v>0.22475191194615432</v>
      </c>
      <c r="G37" s="26">
        <f>+Cuadro2!G38/Cuadro2!$S38</f>
        <v>1.4032407982855453E-2</v>
      </c>
      <c r="H37" s="26">
        <f>+Cuadro2!H38/Cuadro2!$S38</f>
        <v>2.4852925831161363E-2</v>
      </c>
      <c r="I37" s="26">
        <f>+Cuadro2!I38/Cuadro2!$S38</f>
        <v>8.9575649257230217E-2</v>
      </c>
      <c r="J37" s="26">
        <f>+Cuadro2!J38/Cuadro2!$S38</f>
        <v>1.087583112517072E-2</v>
      </c>
      <c r="K37" s="26">
        <f>+Cuadro2!K38/Cuadro2!$S38</f>
        <v>0.10663082548980342</v>
      </c>
      <c r="L37" s="26">
        <f>+Cuadro2!L38/Cuadro2!$S38</f>
        <v>2.4346914710630108E-2</v>
      </c>
      <c r="M37" s="26">
        <f>+Cuadro2!M38/Cuadro2!$S38</f>
        <v>9.473153316642767E-2</v>
      </c>
      <c r="N37" s="26">
        <f>+Cuadro2!N38/Cuadro2!$S38</f>
        <v>9.732800220871347E-3</v>
      </c>
      <c r="O37" s="26">
        <f>+Cuadro2!O38/Cuadro2!$S38</f>
        <v>2.2654477350669767E-2</v>
      </c>
      <c r="P37" s="26">
        <f>+Cuadro2!P38/Cuadro2!$S38</f>
        <v>2.7990758647274603E-2</v>
      </c>
      <c r="Q37" s="26">
        <f>+Cuadro2!Q38/Cuadro2!$S38</f>
        <v>2.0232273181746942E-2</v>
      </c>
      <c r="R37" s="26">
        <f>+Cuadro2!R38/Cuadro2!$S38</f>
        <v>7.9953877185086758E-3</v>
      </c>
      <c r="S37" s="26">
        <f>+Cuadro2!S38/Cuadro2!$S38</f>
        <v>1</v>
      </c>
      <c r="U37" s="27"/>
      <c r="V37" s="27"/>
    </row>
    <row r="38" spans="1:22" x14ac:dyDescent="0.2">
      <c r="A38" s="63">
        <f t="shared" si="0"/>
        <v>2</v>
      </c>
      <c r="B38" s="46" t="s">
        <v>29</v>
      </c>
      <c r="C38" s="26">
        <f>+Cuadro2!C39/Cuadro2!$S39</f>
        <v>0.36301268518313834</v>
      </c>
      <c r="D38" s="26">
        <f>+Cuadro2!D39/Cuadro2!$S39</f>
        <v>0</v>
      </c>
      <c r="E38" s="26">
        <f>+Cuadro2!E39/Cuadro2!$S39</f>
        <v>0</v>
      </c>
      <c r="F38" s="26">
        <f>+Cuadro2!F39/Cuadro2!$S39</f>
        <v>0.17647791045304506</v>
      </c>
      <c r="G38" s="26">
        <f>+Cuadro2!G39/Cuadro2!$S39</f>
        <v>1.9025724501235682E-2</v>
      </c>
      <c r="H38" s="26">
        <f>+Cuadro2!H39/Cuadro2!$S39</f>
        <v>2.0899624579280941E-2</v>
      </c>
      <c r="I38" s="26">
        <f>+Cuadro2!I39/Cuadro2!$S39</f>
        <v>8.9846290217530225E-2</v>
      </c>
      <c r="J38" s="26">
        <f>+Cuadro2!J39/Cuadro2!$S39</f>
        <v>1.5815089291600162E-2</v>
      </c>
      <c r="K38" s="26">
        <f>+Cuadro2!K39/Cuadro2!$S39</f>
        <v>0.10822845622583237</v>
      </c>
      <c r="L38" s="26">
        <f>+Cuadro2!L39/Cuadro2!$S39</f>
        <v>2.1236220562751717E-2</v>
      </c>
      <c r="M38" s="26">
        <f>+Cuadro2!M39/Cuadro2!$S39</f>
        <v>9.6994822355212618E-2</v>
      </c>
      <c r="N38" s="26">
        <f>+Cuadro2!N39/Cuadro2!$S39</f>
        <v>8.7365941031974249E-3</v>
      </c>
      <c r="O38" s="26">
        <f>+Cuadro2!O39/Cuadro2!$S39</f>
        <v>1.9829016559756683E-2</v>
      </c>
      <c r="P38" s="26">
        <f>+Cuadro2!P39/Cuadro2!$S39</f>
        <v>3.3219255805864496E-2</v>
      </c>
      <c r="Q38" s="26">
        <f>+Cuadro2!Q39/Cuadro2!$S39</f>
        <v>1.8626811659083253E-2</v>
      </c>
      <c r="R38" s="26">
        <f>+Cuadro2!R39/Cuadro2!$S39</f>
        <v>8.0514985024712337E-3</v>
      </c>
      <c r="S38" s="26">
        <f>+Cuadro2!S39/Cuadro2!$S39</f>
        <v>1</v>
      </c>
      <c r="U38" s="27"/>
      <c r="V38" s="27"/>
    </row>
    <row r="39" spans="1:22" x14ac:dyDescent="0.2">
      <c r="A39" s="63">
        <f t="shared" si="0"/>
        <v>3</v>
      </c>
      <c r="B39" s="46" t="s">
        <v>30</v>
      </c>
      <c r="C39" s="26">
        <f>+Cuadro2!C40/Cuadro2!$S40</f>
        <v>0.12181509147005352</v>
      </c>
      <c r="D39" s="26">
        <f>+Cuadro2!D40/Cuadro2!$S40</f>
        <v>9.1526482504289633E-5</v>
      </c>
      <c r="E39" s="26">
        <f>+Cuadro2!E40/Cuadro2!$S40</f>
        <v>0</v>
      </c>
      <c r="F39" s="26">
        <f>+Cuadro2!F40/Cuadro2!$S40</f>
        <v>0.34302225553003435</v>
      </c>
      <c r="G39" s="26">
        <f>+Cuadro2!G40/Cuadro2!$S40</f>
        <v>2.6390497944951897E-2</v>
      </c>
      <c r="H39" s="26">
        <f>+Cuadro2!H40/Cuadro2!$S40</f>
        <v>5.0937776049130801E-2</v>
      </c>
      <c r="I39" s="26">
        <f>+Cuadro2!I40/Cuadro2!$S40</f>
        <v>7.2111614761482978E-2</v>
      </c>
      <c r="J39" s="26">
        <f>+Cuadro2!J40/Cuadro2!$S40</f>
        <v>3.4258388988397032E-2</v>
      </c>
      <c r="K39" s="26">
        <f>+Cuadro2!K40/Cuadro2!$S40</f>
        <v>8.3352216160880566E-2</v>
      </c>
      <c r="L39" s="26">
        <f>+Cuadro2!L40/Cuadro2!$S40</f>
        <v>2.2064878936460516E-2</v>
      </c>
      <c r="M39" s="26">
        <f>+Cuadro2!M40/Cuadro2!$S40</f>
        <v>0.11661601167111983</v>
      </c>
      <c r="N39" s="26">
        <f>+Cuadro2!N40/Cuadro2!$S40</f>
        <v>3.4405974194596949E-2</v>
      </c>
      <c r="O39" s="26">
        <f>+Cuadro2!O40/Cuadro2!$S40</f>
        <v>2.905723429294358E-2</v>
      </c>
      <c r="P39" s="26">
        <f>+Cuadro2!P40/Cuadro2!$S40</f>
        <v>3.2745107803273589E-2</v>
      </c>
      <c r="Q39" s="26">
        <f>+Cuadro2!Q40/Cuadro2!$S40</f>
        <v>2.4716196266364798E-2</v>
      </c>
      <c r="R39" s="26">
        <f>+Cuadro2!R40/Cuadro2!$S40</f>
        <v>8.4152294478052579E-3</v>
      </c>
      <c r="S39" s="26">
        <f>+Cuadro2!S40/Cuadro2!$S40</f>
        <v>1</v>
      </c>
      <c r="U39" s="27"/>
      <c r="V39" s="27"/>
    </row>
    <row r="40" spans="1:22" x14ac:dyDescent="0.2">
      <c r="A40" s="63">
        <f t="shared" si="0"/>
        <v>4</v>
      </c>
      <c r="B40" s="46" t="s">
        <v>31</v>
      </c>
      <c r="C40" s="26">
        <f>+Cuadro2!C41/Cuadro2!$S41</f>
        <v>0.2007185274129156</v>
      </c>
      <c r="D40" s="26">
        <f>+Cuadro2!D41/Cuadro2!$S41</f>
        <v>0</v>
      </c>
      <c r="E40" s="26">
        <f>+Cuadro2!E41/Cuadro2!$S41</f>
        <v>0</v>
      </c>
      <c r="F40" s="26">
        <f>+Cuadro2!F41/Cuadro2!$S41</f>
        <v>0.12954021065497742</v>
      </c>
      <c r="G40" s="26">
        <f>+Cuadro2!G41/Cuadro2!$S41</f>
        <v>2.3575333396142858E-2</v>
      </c>
      <c r="H40" s="26">
        <f>+Cuadro2!H41/Cuadro2!$S41</f>
        <v>4.4258631806786894E-2</v>
      </c>
      <c r="I40" s="26">
        <f>+Cuadro2!I41/Cuadro2!$S41</f>
        <v>9.7830404718311378E-2</v>
      </c>
      <c r="J40" s="26">
        <f>+Cuadro2!J41/Cuadro2!$S41</f>
        <v>6.8763101923842674E-3</v>
      </c>
      <c r="K40" s="26">
        <f>+Cuadro2!K41/Cuadro2!$S41</f>
        <v>0.1556057039360676</v>
      </c>
      <c r="L40" s="26">
        <f>+Cuadro2!L41/Cuadro2!$S41</f>
        <v>4.0238873692086154E-2</v>
      </c>
      <c r="M40" s="26">
        <f>+Cuadro2!M41/Cuadro2!$S41</f>
        <v>0.16166345455305259</v>
      </c>
      <c r="N40" s="26">
        <f>+Cuadro2!N41/Cuadro2!$S41</f>
        <v>1.7521436131927207E-2</v>
      </c>
      <c r="O40" s="26">
        <f>+Cuadro2!O41/Cuadro2!$S41</f>
        <v>5.3526200867208065E-2</v>
      </c>
      <c r="P40" s="26">
        <f>+Cuadro2!P41/Cuadro2!$S41</f>
        <v>3.7116317710573936E-2</v>
      </c>
      <c r="Q40" s="26">
        <f>+Cuadro2!Q41/Cuadro2!$S41</f>
        <v>1.8921503705653313E-2</v>
      </c>
      <c r="R40" s="26">
        <f>+Cuadro2!R41/Cuadro2!$S41</f>
        <v>1.2607091221912572E-2</v>
      </c>
      <c r="S40" s="26">
        <f>+Cuadro2!S41/Cuadro2!$S41</f>
        <v>1</v>
      </c>
      <c r="U40" s="27"/>
      <c r="V40" s="27"/>
    </row>
    <row r="41" spans="1:22" x14ac:dyDescent="0.2">
      <c r="A41" s="63">
        <f t="shared" si="0"/>
        <v>5</v>
      </c>
      <c r="B41" s="46" t="s">
        <v>32</v>
      </c>
      <c r="C41" s="26">
        <f>+Cuadro2!C42/Cuadro2!$S42</f>
        <v>0.57083462594309364</v>
      </c>
      <c r="D41" s="26">
        <f>+Cuadro2!D42/Cuadro2!$S42</f>
        <v>3.1619151541273626E-5</v>
      </c>
      <c r="E41" s="26">
        <f>+Cuadro2!E42/Cuadro2!$S42</f>
        <v>0</v>
      </c>
      <c r="F41" s="26">
        <f>+Cuadro2!F42/Cuadro2!$S42</f>
        <v>1.7294804941411362E-2</v>
      </c>
      <c r="G41" s="26">
        <f>+Cuadro2!G42/Cuadro2!$S42</f>
        <v>2.2707883360609863E-2</v>
      </c>
      <c r="H41" s="26">
        <f>+Cuadro2!H42/Cuadro2!$S42</f>
        <v>1.5773641284310511E-2</v>
      </c>
      <c r="I41" s="26">
        <f>+Cuadro2!I42/Cuadro2!$S42</f>
        <v>8.4567148021439262E-2</v>
      </c>
      <c r="J41" s="26">
        <f>+Cuadro2!J42/Cuadro2!$S42</f>
        <v>5.848010862496025E-3</v>
      </c>
      <c r="K41" s="26">
        <f>+Cuadro2!K42/Cuadro2!$S42</f>
        <v>9.2502992067730674E-2</v>
      </c>
      <c r="L41" s="26">
        <f>+Cuadro2!L42/Cuadro2!$S42</f>
        <v>1.8104087046800773E-2</v>
      </c>
      <c r="M41" s="26">
        <f>+Cuadro2!M42/Cuadro2!$S42</f>
        <v>7.6206472131834277E-2</v>
      </c>
      <c r="N41" s="26">
        <f>+Cuadro2!N42/Cuadro2!$S42</f>
        <v>1.3705114479292776E-2</v>
      </c>
      <c r="O41" s="26">
        <f>+Cuadro2!O42/Cuadro2!$S42</f>
        <v>2.3805599517483827E-2</v>
      </c>
      <c r="P41" s="26">
        <f>+Cuadro2!P42/Cuadro2!$S42</f>
        <v>3.2251221148406881E-2</v>
      </c>
      <c r="Q41" s="26">
        <f>+Cuadro2!Q42/Cuadro2!$S42</f>
        <v>1.854551098463712E-2</v>
      </c>
      <c r="R41" s="26">
        <f>+Cuadro2!R42/Cuadro2!$S42</f>
        <v>7.8212690589118637E-3</v>
      </c>
      <c r="S41" s="26">
        <f>+Cuadro2!S42/Cuadro2!$S42</f>
        <v>1</v>
      </c>
      <c r="U41" s="27"/>
      <c r="V41" s="27"/>
    </row>
    <row r="42" spans="1:22" x14ac:dyDescent="0.2">
      <c r="A42" s="63">
        <f t="shared" si="0"/>
        <v>6</v>
      </c>
      <c r="B42" s="46" t="s">
        <v>33</v>
      </c>
      <c r="C42" s="26">
        <f>+Cuadro2!C43/Cuadro2!$S43</f>
        <v>7.4935429682620777E-2</v>
      </c>
      <c r="D42" s="26">
        <f>+Cuadro2!D43/Cuadro2!$S43</f>
        <v>5.8548651834421863E-5</v>
      </c>
      <c r="E42" s="26">
        <f>+Cuadro2!E43/Cuadro2!$S43</f>
        <v>0</v>
      </c>
      <c r="F42" s="26">
        <f>+Cuadro2!F43/Cuadro2!$S43</f>
        <v>3.8494345993059884E-2</v>
      </c>
      <c r="G42" s="26">
        <f>+Cuadro2!G43/Cuadro2!$S43</f>
        <v>1.35379705781423E-2</v>
      </c>
      <c r="H42" s="26">
        <f>+Cuadro2!H43/Cuadro2!$S43</f>
        <v>1.9811161263637495E-2</v>
      </c>
      <c r="I42" s="26">
        <f>+Cuadro2!I43/Cuadro2!$S43</f>
        <v>0.14063781324101049</v>
      </c>
      <c r="J42" s="26">
        <f>+Cuadro2!J43/Cuadro2!$S43</f>
        <v>2.3683847358422421E-2</v>
      </c>
      <c r="K42" s="26">
        <f>+Cuadro2!K43/Cuadro2!$S43</f>
        <v>0.11991049623765446</v>
      </c>
      <c r="L42" s="26">
        <f>+Cuadro2!L43/Cuadro2!$S43</f>
        <v>5.4197080662765407E-2</v>
      </c>
      <c r="M42" s="26">
        <f>+Cuadro2!M43/Cuadro2!$S43</f>
        <v>0.16440961016859226</v>
      </c>
      <c r="N42" s="26">
        <f>+Cuadro2!N43/Cuadro2!$S43</f>
        <v>0.18829894760545737</v>
      </c>
      <c r="O42" s="26">
        <f>+Cuadro2!O43/Cuadro2!$S43</f>
        <v>5.6398105387902651E-2</v>
      </c>
      <c r="P42" s="26">
        <f>+Cuadro2!P43/Cuadro2!$S43</f>
        <v>5.7462949904891938E-2</v>
      </c>
      <c r="Q42" s="26">
        <f>+Cuadro2!Q43/Cuadro2!$S43</f>
        <v>3.1888790546334859E-2</v>
      </c>
      <c r="R42" s="26">
        <f>+Cuadro2!R43/Cuadro2!$S43</f>
        <v>1.6274902717673442E-2</v>
      </c>
      <c r="S42" s="26">
        <f>+Cuadro2!S43/Cuadro2!$S43</f>
        <v>1</v>
      </c>
      <c r="U42" s="27"/>
      <c r="V42" s="27"/>
    </row>
    <row r="43" spans="1:22" x14ac:dyDescent="0.2">
      <c r="A43" s="63">
        <f t="shared" si="0"/>
        <v>7</v>
      </c>
      <c r="B43" s="46" t="s">
        <v>34</v>
      </c>
      <c r="C43" s="26">
        <f>+Cuadro2!C44/Cuadro2!$S44</f>
        <v>4.566046432018404E-5</v>
      </c>
      <c r="D43" s="26">
        <f>+Cuadro2!D44/Cuadro2!$S44</f>
        <v>1.3071376356991059E-5</v>
      </c>
      <c r="E43" s="26">
        <f>+Cuadro2!E44/Cuadro2!$S44</f>
        <v>3.054290150371456E-3</v>
      </c>
      <c r="F43" s="26">
        <f>+Cuadro2!F44/Cuadro2!$S44</f>
        <v>0.87768555234055379</v>
      </c>
      <c r="G43" s="26">
        <f>+Cuadro2!G44/Cuadro2!$S44</f>
        <v>1.8956526210923447E-2</v>
      </c>
      <c r="H43" s="26">
        <f>+Cuadro2!H44/Cuadro2!$S44</f>
        <v>5.7481030684796109E-3</v>
      </c>
      <c r="I43" s="26">
        <f>+Cuadro2!I44/Cuadro2!$S44</f>
        <v>1.0055981855367191E-2</v>
      </c>
      <c r="J43" s="26">
        <f>+Cuadro2!J44/Cuadro2!$S44</f>
        <v>4.4167329914422335E-3</v>
      </c>
      <c r="K43" s="26">
        <f>+Cuadro2!K44/Cuadro2!$S44</f>
        <v>2.7000766469800673E-2</v>
      </c>
      <c r="L43" s="26">
        <f>+Cuadro2!L44/Cuadro2!$S44</f>
        <v>3.2291273710970099E-3</v>
      </c>
      <c r="M43" s="26">
        <f>+Cuadro2!M44/Cuadro2!$S44</f>
        <v>2.4605987861788071E-2</v>
      </c>
      <c r="N43" s="26">
        <f>+Cuadro2!N44/Cuadro2!$S44</f>
        <v>6.5208107901165652E-3</v>
      </c>
      <c r="O43" s="26">
        <f>+Cuadro2!O44/Cuadro2!$S44</f>
        <v>6.5654852569417988E-3</v>
      </c>
      <c r="P43" s="26">
        <f>+Cuadro2!P44/Cuadro2!$S44</f>
        <v>5.2072655586828101E-3</v>
      </c>
      <c r="Q43" s="26">
        <f>+Cuadro2!Q44/Cuadro2!$S44</f>
        <v>4.9838597220515403E-3</v>
      </c>
      <c r="R43" s="26">
        <f>+Cuadro2!R44/Cuadro2!$S44</f>
        <v>1.9107785117063998E-3</v>
      </c>
      <c r="S43" s="26">
        <f>+Cuadro2!S44/Cuadro2!$S44</f>
        <v>1</v>
      </c>
      <c r="U43" s="27"/>
      <c r="V43" s="27"/>
    </row>
    <row r="44" spans="1:22" x14ac:dyDescent="0.2">
      <c r="A44" s="63">
        <f t="shared" si="0"/>
        <v>8</v>
      </c>
      <c r="B44" s="46" t="s">
        <v>35</v>
      </c>
      <c r="C44" s="26">
        <f>+Cuadro2!C45/Cuadro2!$S45</f>
        <v>1.961797430266914E-3</v>
      </c>
      <c r="D44" s="26">
        <f>+Cuadro2!D45/Cuadro2!$S45</f>
        <v>2.9301744107747244E-5</v>
      </c>
      <c r="E44" s="26">
        <f>+Cuadro2!E45/Cuadro2!$S45</f>
        <v>6.6758909510913227E-4</v>
      </c>
      <c r="F44" s="26">
        <f>+Cuadro2!F45/Cuadro2!$S45</f>
        <v>0.48640752500231876</v>
      </c>
      <c r="G44" s="26">
        <f>+Cuadro2!G45/Cuadro2!$S45</f>
        <v>2.1460409950752778E-2</v>
      </c>
      <c r="H44" s="26">
        <f>+Cuadro2!H45/Cuadro2!$S45</f>
        <v>8.961133977218648E-2</v>
      </c>
      <c r="I44" s="26">
        <f>+Cuadro2!I45/Cuadro2!$S45</f>
        <v>7.7759815568523738E-2</v>
      </c>
      <c r="J44" s="26">
        <f>+Cuadro2!J45/Cuadro2!$S45</f>
        <v>2.7134595030251049E-2</v>
      </c>
      <c r="K44" s="26">
        <f>+Cuadro2!K45/Cuadro2!$S45</f>
        <v>8.6801427196664838E-2</v>
      </c>
      <c r="L44" s="26">
        <f>+Cuadro2!L45/Cuadro2!$S45</f>
        <v>1.5390740701438966E-2</v>
      </c>
      <c r="M44" s="26">
        <f>+Cuadro2!M45/Cuadro2!$S45</f>
        <v>0.11425174727178931</v>
      </c>
      <c r="N44" s="26">
        <f>+Cuadro2!N45/Cuadro2!$S45</f>
        <v>7.7452805888716192E-3</v>
      </c>
      <c r="O44" s="26">
        <f>+Cuadro2!O45/Cuadro2!$S45</f>
        <v>2.2861426469490645E-2</v>
      </c>
      <c r="P44" s="26">
        <f>+Cuadro2!P45/Cuadro2!$S45</f>
        <v>1.2783656955055187E-2</v>
      </c>
      <c r="Q44" s="26">
        <f>+Cuadro2!Q45/Cuadro2!$S45</f>
        <v>2.4043438397528687E-2</v>
      </c>
      <c r="R44" s="26">
        <f>+Cuadro2!R45/Cuadro2!$S45</f>
        <v>1.1089908825644257E-2</v>
      </c>
      <c r="S44" s="26">
        <f>+Cuadro2!S45/Cuadro2!$S45</f>
        <v>1</v>
      </c>
      <c r="U44" s="27"/>
      <c r="V44" s="27"/>
    </row>
    <row r="45" spans="1:22" x14ac:dyDescent="0.2">
      <c r="A45" s="63">
        <f t="shared" si="0"/>
        <v>9</v>
      </c>
      <c r="B45" s="46" t="s">
        <v>36</v>
      </c>
      <c r="C45" s="26">
        <f>+Cuadro2!C46/Cuadro2!$S46</f>
        <v>8.2225349959583161E-4</v>
      </c>
      <c r="D45" s="26">
        <f>+Cuadro2!D46/Cuadro2!$S46</f>
        <v>1.4197119955018403E-5</v>
      </c>
      <c r="E45" s="26">
        <f>+Cuadro2!E46/Cuadro2!$S46</f>
        <v>0</v>
      </c>
      <c r="F45" s="26">
        <f>+Cuadro2!F46/Cuadro2!$S46</f>
        <v>0.4258935363063131</v>
      </c>
      <c r="G45" s="26">
        <f>+Cuadro2!G46/Cuadro2!$S46</f>
        <v>1.7196492147322141E-2</v>
      </c>
      <c r="H45" s="26">
        <f>+Cuadro2!H46/Cuadro2!$S46</f>
        <v>3.1074279486404784E-2</v>
      </c>
      <c r="I45" s="26">
        <f>+Cuadro2!I46/Cuadro2!$S46</f>
        <v>0.14644871057123529</v>
      </c>
      <c r="J45" s="26">
        <f>+Cuadro2!J46/Cuadro2!$S46</f>
        <v>1.3019494591067538E-2</v>
      </c>
      <c r="K45" s="26">
        <f>+Cuadro2!K46/Cuadro2!$S46</f>
        <v>0.10517736047054706</v>
      </c>
      <c r="L45" s="26">
        <f>+Cuadro2!L46/Cuadro2!$S46</f>
        <v>1.6459577013261558E-2</v>
      </c>
      <c r="M45" s="26">
        <f>+Cuadro2!M46/Cuadro2!$S46</f>
        <v>0.14463507602031153</v>
      </c>
      <c r="N45" s="26">
        <f>+Cuadro2!N46/Cuadro2!$S46</f>
        <v>9.6813157110612336E-3</v>
      </c>
      <c r="O45" s="26">
        <f>+Cuadro2!O46/Cuadro2!$S46</f>
        <v>3.9619767838226239E-2</v>
      </c>
      <c r="P45" s="26">
        <f>+Cuadro2!P46/Cuadro2!$S46</f>
        <v>1.1550012220055382E-2</v>
      </c>
      <c r="Q45" s="26">
        <f>+Cuadro2!Q46/Cuadro2!$S46</f>
        <v>2.4768114980583011E-2</v>
      </c>
      <c r="R45" s="26">
        <f>+Cuadro2!R46/Cuadro2!$S46</f>
        <v>1.3639812024060262E-2</v>
      </c>
      <c r="S45" s="26">
        <f>+Cuadro2!S46/Cuadro2!$S46</f>
        <v>1</v>
      </c>
      <c r="U45" s="27"/>
      <c r="V45" s="27"/>
    </row>
    <row r="46" spans="1:22" x14ac:dyDescent="0.2">
      <c r="A46" s="63">
        <f t="shared" si="0"/>
        <v>10</v>
      </c>
      <c r="B46" s="46" t="s">
        <v>37</v>
      </c>
      <c r="C46" s="26">
        <f>+Cuadro2!C47/Cuadro2!$S47</f>
        <v>0.13552402481377313</v>
      </c>
      <c r="D46" s="26">
        <f>+Cuadro2!D47/Cuadro2!$S47</f>
        <v>3.338448724199405E-5</v>
      </c>
      <c r="E46" s="26">
        <f>+Cuadro2!E47/Cuadro2!$S47</f>
        <v>0</v>
      </c>
      <c r="F46" s="26">
        <f>+Cuadro2!F47/Cuadro2!$S47</f>
        <v>0.21169643795187454</v>
      </c>
      <c r="G46" s="26">
        <f>+Cuadro2!G47/Cuadro2!$S47</f>
        <v>3.8131172079188522E-2</v>
      </c>
      <c r="H46" s="26">
        <f>+Cuadro2!H47/Cuadro2!$S47</f>
        <v>9.6613173350199699E-2</v>
      </c>
      <c r="I46" s="26">
        <f>+Cuadro2!I47/Cuadro2!$S47</f>
        <v>0.10533247326546109</v>
      </c>
      <c r="J46" s="26">
        <f>+Cuadro2!J47/Cuadro2!$S47</f>
        <v>3.073490558771334E-2</v>
      </c>
      <c r="K46" s="26">
        <f>+Cuadro2!K47/Cuadro2!$S47</f>
        <v>9.5360588281805131E-2</v>
      </c>
      <c r="L46" s="26">
        <f>+Cuadro2!L47/Cuadro2!$S47</f>
        <v>2.1517879510220553E-2</v>
      </c>
      <c r="M46" s="26">
        <f>+Cuadro2!M47/Cuadro2!$S47</f>
        <v>0.15255179994387771</v>
      </c>
      <c r="N46" s="26">
        <f>+Cuadro2!N47/Cuadro2!$S47</f>
        <v>1.5520533417970045E-2</v>
      </c>
      <c r="O46" s="26">
        <f>+Cuadro2!O47/Cuadro2!$S47</f>
        <v>2.3613888043770157E-2</v>
      </c>
      <c r="P46" s="26">
        <f>+Cuadro2!P47/Cuadro2!$S47</f>
        <v>3.1027600787905112E-2</v>
      </c>
      <c r="Q46" s="26">
        <f>+Cuadro2!Q47/Cuadro2!$S47</f>
        <v>2.3169000496914983E-2</v>
      </c>
      <c r="R46" s="26">
        <f>+Cuadro2!R47/Cuadro2!$S47</f>
        <v>1.9173137982083838E-2</v>
      </c>
      <c r="S46" s="26">
        <f>+Cuadro2!S47/Cuadro2!$S47</f>
        <v>1</v>
      </c>
      <c r="U46" s="27"/>
      <c r="V46" s="27"/>
    </row>
    <row r="47" spans="1:22" x14ac:dyDescent="0.2">
      <c r="A47" s="63">
        <f t="shared" si="0"/>
        <v>11</v>
      </c>
      <c r="B47" s="46" t="s">
        <v>38</v>
      </c>
      <c r="C47" s="26">
        <f>+Cuadro2!C48/Cuadro2!$S48</f>
        <v>2.3155971051544381E-3</v>
      </c>
      <c r="D47" s="26">
        <f>+Cuadro2!D48/Cuadro2!$S48</f>
        <v>1.5557272708255717E-5</v>
      </c>
      <c r="E47" s="26">
        <f>+Cuadro2!E48/Cuadro2!$S48</f>
        <v>7.3547090618499976E-4</v>
      </c>
      <c r="F47" s="26">
        <f>+Cuadro2!F48/Cuadro2!$S48</f>
        <v>0.40267050400171989</v>
      </c>
      <c r="G47" s="26">
        <f>+Cuadro2!G48/Cuadro2!$S48</f>
        <v>2.7264841090614285E-2</v>
      </c>
      <c r="H47" s="26">
        <f>+Cuadro2!H48/Cuadro2!$S48</f>
        <v>2.6742957376068726E-2</v>
      </c>
      <c r="I47" s="26">
        <f>+Cuadro2!I48/Cuadro2!$S48</f>
        <v>7.3992121415031323E-2</v>
      </c>
      <c r="J47" s="26">
        <f>+Cuadro2!J48/Cuadro2!$S48</f>
        <v>3.8435161353483065E-2</v>
      </c>
      <c r="K47" s="26">
        <f>+Cuadro2!K48/Cuadro2!$S48</f>
        <v>0.13999524656059081</v>
      </c>
      <c r="L47" s="26">
        <f>+Cuadro2!L48/Cuadro2!$S48</f>
        <v>6.6383974687142123E-3</v>
      </c>
      <c r="M47" s="26">
        <f>+Cuadro2!M48/Cuadro2!$S48</f>
        <v>0.14821496184465113</v>
      </c>
      <c r="N47" s="26">
        <f>+Cuadro2!N48/Cuadro2!$S48</f>
        <v>5.1248367326303106E-2</v>
      </c>
      <c r="O47" s="26">
        <f>+Cuadro2!O48/Cuadro2!$S48</f>
        <v>3.8177128613561886E-2</v>
      </c>
      <c r="P47" s="26">
        <f>+Cuadro2!P48/Cuadro2!$S48</f>
        <v>1.3146140258029864E-2</v>
      </c>
      <c r="Q47" s="26">
        <f>+Cuadro2!Q48/Cuadro2!$S48</f>
        <v>1.744836329643119E-2</v>
      </c>
      <c r="R47" s="26">
        <f>+Cuadro2!R48/Cuadro2!$S48</f>
        <v>1.2959184110752801E-2</v>
      </c>
      <c r="S47" s="26">
        <f>+Cuadro2!S48/Cuadro2!$S48</f>
        <v>1</v>
      </c>
      <c r="U47" s="27"/>
      <c r="V47" s="27"/>
    </row>
    <row r="48" spans="1:22" x14ac:dyDescent="0.2">
      <c r="A48" s="63">
        <f t="shared" si="0"/>
        <v>12</v>
      </c>
      <c r="B48" s="46" t="s">
        <v>39</v>
      </c>
      <c r="C48" s="26">
        <f>+Cuadro2!C49/Cuadro2!$S49</f>
        <v>6.6382883296512221E-3</v>
      </c>
      <c r="D48" s="26">
        <f>+Cuadro2!D49/Cuadro2!$S49</f>
        <v>4.5166883135461422E-5</v>
      </c>
      <c r="E48" s="26">
        <f>+Cuadro2!E49/Cuadro2!$S49</f>
        <v>5.6137119563141033E-5</v>
      </c>
      <c r="F48" s="26">
        <f>+Cuadro2!F49/Cuadro2!$S49</f>
        <v>0.23610699382191289</v>
      </c>
      <c r="G48" s="26">
        <f>+Cuadro2!G49/Cuadro2!$S49</f>
        <v>1.9062895160442257E-2</v>
      </c>
      <c r="H48" s="26">
        <f>+Cuadro2!H49/Cuadro2!$S49</f>
        <v>3.0028887085520241E-2</v>
      </c>
      <c r="I48" s="26">
        <f>+Cuadro2!I49/Cuadro2!$S49</f>
        <v>0.12230187483326292</v>
      </c>
      <c r="J48" s="26">
        <f>+Cuadro2!J49/Cuadro2!$S49</f>
        <v>5.5520326451880722E-2</v>
      </c>
      <c r="K48" s="26">
        <f>+Cuadro2!K49/Cuadro2!$S49</f>
        <v>0.14362298622047426</v>
      </c>
      <c r="L48" s="26">
        <f>+Cuadro2!L49/Cuadro2!$S49</f>
        <v>1.0743335179120034E-2</v>
      </c>
      <c r="M48" s="26">
        <f>+Cuadro2!M49/Cuadro2!$S49</f>
        <v>0.21374004877010391</v>
      </c>
      <c r="N48" s="26">
        <f>+Cuadro2!N49/Cuadro2!$S49</f>
        <v>2.6166931535242237E-2</v>
      </c>
      <c r="O48" s="26">
        <f>+Cuadro2!O49/Cuadro2!$S49</f>
        <v>5.6876252645641237E-2</v>
      </c>
      <c r="P48" s="26">
        <f>+Cuadro2!P49/Cuadro2!$S49</f>
        <v>2.5016990372846926E-2</v>
      </c>
      <c r="Q48" s="26">
        <f>+Cuadro2!Q49/Cuadro2!$S49</f>
        <v>3.223165458634121E-2</v>
      </c>
      <c r="R48" s="26">
        <f>+Cuadro2!R49/Cuadro2!$S49</f>
        <v>2.1841231004861326E-2</v>
      </c>
      <c r="S48" s="26">
        <f>+Cuadro2!S49/Cuadro2!$S49</f>
        <v>1</v>
      </c>
      <c r="U48" s="27"/>
      <c r="V48" s="27"/>
    </row>
    <row r="49" spans="1:22" x14ac:dyDescent="0.2">
      <c r="A49" s="63">
        <f t="shared" si="0"/>
        <v>13</v>
      </c>
      <c r="B49" s="46" t="s">
        <v>40</v>
      </c>
      <c r="C49" s="26">
        <f>+Cuadro2!C50/Cuadro2!$S50</f>
        <v>0.5827488455036125</v>
      </c>
      <c r="D49" s="26">
        <f>+Cuadro2!D50/Cuadro2!$S50</f>
        <v>0</v>
      </c>
      <c r="E49" s="26">
        <f>+Cuadro2!E50/Cuadro2!$S50</f>
        <v>0</v>
      </c>
      <c r="F49" s="26">
        <f>+Cuadro2!F50/Cuadro2!$S50</f>
        <v>3.9007912294205867E-2</v>
      </c>
      <c r="G49" s="26">
        <f>+Cuadro2!G50/Cuadro2!$S50</f>
        <v>6.7353377026334151E-3</v>
      </c>
      <c r="H49" s="26">
        <f>+Cuadro2!H50/Cuadro2!$S50</f>
        <v>1.3313026307171454E-2</v>
      </c>
      <c r="I49" s="26">
        <f>+Cuadro2!I50/Cuadro2!$S50</f>
        <v>9.8004429454371808E-2</v>
      </c>
      <c r="J49" s="26">
        <f>+Cuadro2!J50/Cuadro2!$S50</f>
        <v>1.7154117274127172E-2</v>
      </c>
      <c r="K49" s="26">
        <f>+Cuadro2!K50/Cuadro2!$S50</f>
        <v>8.3577704174365483E-2</v>
      </c>
      <c r="L49" s="26">
        <f>+Cuadro2!L50/Cuadro2!$S50</f>
        <v>2.0854751374003094E-2</v>
      </c>
      <c r="M49" s="26">
        <f>+Cuadro2!M50/Cuadro2!$S50</f>
        <v>7.2077357804456427E-2</v>
      </c>
      <c r="N49" s="26">
        <f>+Cuadro2!N50/Cuadro2!$S50</f>
        <v>1.3833442871618737E-2</v>
      </c>
      <c r="O49" s="26">
        <f>+Cuadro2!O50/Cuadro2!$S50</f>
        <v>1.6859675188531952E-2</v>
      </c>
      <c r="P49" s="26">
        <f>+Cuadro2!P50/Cuadro2!$S50</f>
        <v>1.8006924671326478E-2</v>
      </c>
      <c r="Q49" s="26">
        <f>+Cuadro2!Q50/Cuadro2!$S50</f>
        <v>9.6410874417319353E-3</v>
      </c>
      <c r="R49" s="26">
        <f>+Cuadro2!R50/Cuadro2!$S50</f>
        <v>8.1853879378440027E-3</v>
      </c>
      <c r="S49" s="26">
        <f>+Cuadro2!S50/Cuadro2!$S50</f>
        <v>1</v>
      </c>
      <c r="U49" s="27"/>
      <c r="V49" s="27"/>
    </row>
    <row r="50" spans="1:22" x14ac:dyDescent="0.2">
      <c r="A50" s="63">
        <f t="shared" si="0"/>
        <v>14</v>
      </c>
      <c r="B50" s="46" t="s">
        <v>41</v>
      </c>
      <c r="C50" s="26">
        <f>+Cuadro2!C51/Cuadro2!$S51</f>
        <v>0.25688262805975165</v>
      </c>
      <c r="D50" s="26">
        <f>+Cuadro2!D51/Cuadro2!$S51</f>
        <v>5.2926807589798283E-4</v>
      </c>
      <c r="E50" s="26">
        <f>+Cuadro2!E51/Cuadro2!$S51</f>
        <v>0</v>
      </c>
      <c r="F50" s="26">
        <f>+Cuadro2!F51/Cuadro2!$S51</f>
        <v>4.9316423036483162E-2</v>
      </c>
      <c r="G50" s="26">
        <f>+Cuadro2!G51/Cuadro2!$S51</f>
        <v>1.7573040822939257E-2</v>
      </c>
      <c r="H50" s="26">
        <f>+Cuadro2!H51/Cuadro2!$S51</f>
        <v>2.7055062046228484E-2</v>
      </c>
      <c r="I50" s="26">
        <f>+Cuadro2!I51/Cuadro2!$S51</f>
        <v>7.4760080457590708E-2</v>
      </c>
      <c r="J50" s="26">
        <f>+Cuadro2!J51/Cuadro2!$S51</f>
        <v>3.0164742623986579E-2</v>
      </c>
      <c r="K50" s="26">
        <f>+Cuadro2!K51/Cuadro2!$S51</f>
        <v>0.10558456615407677</v>
      </c>
      <c r="L50" s="26">
        <f>+Cuadro2!L51/Cuadro2!$S51</f>
        <v>3.2746966601934997E-2</v>
      </c>
      <c r="M50" s="26">
        <f>+Cuadro2!M51/Cuadro2!$S51</f>
        <v>0.27197361061750924</v>
      </c>
      <c r="N50" s="26">
        <f>+Cuadro2!N51/Cuadro2!$S51</f>
        <v>2.6345011888794158E-2</v>
      </c>
      <c r="O50" s="26">
        <f>+Cuadro2!O51/Cuadro2!$S51</f>
        <v>4.0734183264200259E-2</v>
      </c>
      <c r="P50" s="26">
        <f>+Cuadro2!P51/Cuadro2!$S51</f>
        <v>2.5249362190513637E-2</v>
      </c>
      <c r="Q50" s="26">
        <f>+Cuadro2!Q51/Cuadro2!$S51</f>
        <v>2.9949278757663709E-2</v>
      </c>
      <c r="R50" s="26">
        <f>+Cuadro2!R51/Cuadro2!$S51</f>
        <v>1.1135775402429406E-2</v>
      </c>
      <c r="S50" s="26">
        <f>+Cuadro2!S51/Cuadro2!$S51</f>
        <v>1</v>
      </c>
      <c r="U50" s="27"/>
      <c r="V50" s="27"/>
    </row>
    <row r="51" spans="1:22" x14ac:dyDescent="0.2">
      <c r="A51" s="63">
        <f t="shared" si="0"/>
        <v>15</v>
      </c>
      <c r="B51" s="46" t="s">
        <v>42</v>
      </c>
      <c r="C51" s="26">
        <f>+Cuadro2!C52/Cuadro2!$S52</f>
        <v>0.38762649109173142</v>
      </c>
      <c r="D51" s="26">
        <f>+Cuadro2!D52/Cuadro2!$S52</f>
        <v>0</v>
      </c>
      <c r="E51" s="26">
        <f>+Cuadro2!E52/Cuadro2!$S52</f>
        <v>0</v>
      </c>
      <c r="F51" s="26">
        <f>+Cuadro2!F52/Cuadro2!$S52</f>
        <v>6.4260078102564996E-2</v>
      </c>
      <c r="G51" s="26">
        <f>+Cuadro2!G52/Cuadro2!$S52</f>
        <v>1.4876799125094063E-2</v>
      </c>
      <c r="H51" s="26">
        <f>+Cuadro2!H52/Cuadro2!$S52</f>
        <v>1.725568952972658E-2</v>
      </c>
      <c r="I51" s="26">
        <f>+Cuadro2!I52/Cuadro2!$S52</f>
        <v>7.0561095303673119E-2</v>
      </c>
      <c r="J51" s="26">
        <f>+Cuadro2!J52/Cuadro2!$S52</f>
        <v>8.1012413266944479E-3</v>
      </c>
      <c r="K51" s="26">
        <f>+Cuadro2!K52/Cuadro2!$S52</f>
        <v>9.3514586919970194E-2</v>
      </c>
      <c r="L51" s="26">
        <f>+Cuadro2!L52/Cuadro2!$S52</f>
        <v>2.6807209707358663E-2</v>
      </c>
      <c r="M51" s="26">
        <f>+Cuadro2!M52/Cuadro2!$S52</f>
        <v>0.11997578612490882</v>
      </c>
      <c r="N51" s="26">
        <f>+Cuadro2!N52/Cuadro2!$S52</f>
        <v>0.10546931725429684</v>
      </c>
      <c r="O51" s="26">
        <f>+Cuadro2!O52/Cuadro2!$S52</f>
        <v>3.0646660677790837E-2</v>
      </c>
      <c r="P51" s="26">
        <f>+Cuadro2!P52/Cuadro2!$S52</f>
        <v>2.701072886609936E-2</v>
      </c>
      <c r="Q51" s="26">
        <f>+Cuadro2!Q52/Cuadro2!$S52</f>
        <v>2.3212724083905657E-2</v>
      </c>
      <c r="R51" s="26">
        <f>+Cuadro2!R52/Cuadro2!$S52</f>
        <v>1.0681591886185289E-2</v>
      </c>
      <c r="S51" s="26">
        <f>+Cuadro2!S52/Cuadro2!$S52</f>
        <v>1</v>
      </c>
      <c r="U51" s="27"/>
      <c r="V51" s="27"/>
    </row>
    <row r="52" spans="1:22" x14ac:dyDescent="0.2">
      <c r="A52" s="63">
        <f t="shared" si="0"/>
        <v>16</v>
      </c>
      <c r="B52" s="46" t="s">
        <v>43</v>
      </c>
      <c r="C52" s="26">
        <f>+Cuadro2!C53/Cuadro2!$S53</f>
        <v>0.46685416728152701</v>
      </c>
      <c r="D52" s="26">
        <f>+Cuadro2!D53/Cuadro2!$S53</f>
        <v>0</v>
      </c>
      <c r="E52" s="26">
        <f>+Cuadro2!E53/Cuadro2!$S53</f>
        <v>0</v>
      </c>
      <c r="F52" s="26">
        <f>+Cuadro2!F53/Cuadro2!$S53</f>
        <v>3.3737711903624401E-2</v>
      </c>
      <c r="G52" s="26">
        <f>+Cuadro2!G53/Cuadro2!$S53</f>
        <v>8.5177835066526861E-3</v>
      </c>
      <c r="H52" s="26">
        <f>+Cuadro2!H53/Cuadro2!$S53</f>
        <v>3.2521087414289551E-2</v>
      </c>
      <c r="I52" s="26">
        <f>+Cuadro2!I53/Cuadro2!$S53</f>
        <v>0.17933771878986707</v>
      </c>
      <c r="J52" s="26">
        <f>+Cuadro2!J53/Cuadro2!$S53</f>
        <v>7.1015733772119994E-3</v>
      </c>
      <c r="K52" s="26">
        <f>+Cuadro2!K53/Cuadro2!$S53</f>
        <v>9.3940138446223342E-2</v>
      </c>
      <c r="L52" s="26">
        <f>+Cuadro2!L53/Cuadro2!$S53</f>
        <v>2.0478360304849504E-2</v>
      </c>
      <c r="M52" s="26">
        <f>+Cuadro2!M53/Cuadro2!$S53</f>
        <v>8.3676213064471483E-2</v>
      </c>
      <c r="N52" s="26">
        <f>+Cuadro2!N53/Cuadro2!$S53</f>
        <v>1.2734309711518154E-2</v>
      </c>
      <c r="O52" s="26">
        <f>+Cuadro2!O53/Cuadro2!$S53</f>
        <v>2.0481489157059808E-2</v>
      </c>
      <c r="P52" s="26">
        <f>+Cuadro2!P53/Cuadro2!$S53</f>
        <v>2.4877943836858995E-2</v>
      </c>
      <c r="Q52" s="26">
        <f>+Cuadro2!Q53/Cuadro2!$S53</f>
        <v>9.6894673553258644E-3</v>
      </c>
      <c r="R52" s="26">
        <f>+Cuadro2!R53/Cuadro2!$S53</f>
        <v>6.0520358505201247E-3</v>
      </c>
      <c r="S52" s="26">
        <f>+Cuadro2!S53/Cuadro2!$S53</f>
        <v>1</v>
      </c>
      <c r="U52" s="27"/>
      <c r="V52" s="27"/>
    </row>
    <row r="53" spans="1:22" x14ac:dyDescent="0.2">
      <c r="A53" s="63">
        <f t="shared" si="0"/>
        <v>17</v>
      </c>
      <c r="B53" s="46" t="s">
        <v>44</v>
      </c>
      <c r="C53" s="26">
        <f>+Cuadro2!C54/Cuadro2!$S54</f>
        <v>0.22577150207324947</v>
      </c>
      <c r="D53" s="26">
        <f>+Cuadro2!D54/Cuadro2!$S54</f>
        <v>2.5981200804019707E-5</v>
      </c>
      <c r="E53" s="26">
        <f>+Cuadro2!E54/Cuadro2!$S54</f>
        <v>0</v>
      </c>
      <c r="F53" s="26">
        <f>+Cuadro2!F54/Cuadro2!$S54</f>
        <v>7.1255752668211159E-2</v>
      </c>
      <c r="G53" s="26">
        <f>+Cuadro2!G54/Cuadro2!$S54</f>
        <v>1.9295337358321077E-2</v>
      </c>
      <c r="H53" s="26">
        <f>+Cuadro2!H54/Cuadro2!$S54</f>
        <v>2.6828571573926274E-2</v>
      </c>
      <c r="I53" s="26">
        <f>+Cuadro2!I54/Cuadro2!$S54</f>
        <v>0.11473013174427488</v>
      </c>
      <c r="J53" s="26">
        <f>+Cuadro2!J54/Cuadro2!$S54</f>
        <v>1.5421176603494815E-2</v>
      </c>
      <c r="K53" s="26">
        <f>+Cuadro2!K54/Cuadro2!$S54</f>
        <v>0.11587730731588719</v>
      </c>
      <c r="L53" s="26">
        <f>+Cuadro2!L54/Cuadro2!$S54</f>
        <v>3.4013610834825382E-2</v>
      </c>
      <c r="M53" s="26">
        <f>+Cuadro2!M54/Cuadro2!$S54</f>
        <v>0.1657633266040415</v>
      </c>
      <c r="N53" s="26">
        <f>+Cuadro2!N54/Cuadro2!$S54</f>
        <v>9.2318883402518176E-2</v>
      </c>
      <c r="O53" s="26">
        <f>+Cuadro2!O54/Cuadro2!$S54</f>
        <v>3.3907386553038044E-2</v>
      </c>
      <c r="P53" s="26">
        <f>+Cuadro2!P54/Cuadro2!$S54</f>
        <v>5.8877421664730284E-2</v>
      </c>
      <c r="Q53" s="26">
        <f>+Cuadro2!Q54/Cuadro2!$S54</f>
        <v>1.649630672224708E-2</v>
      </c>
      <c r="R53" s="26">
        <f>+Cuadro2!R54/Cuadro2!$S54</f>
        <v>9.4173036804305887E-3</v>
      </c>
      <c r="S53" s="26">
        <f>+Cuadro2!S54/Cuadro2!$S54</f>
        <v>1</v>
      </c>
      <c r="U53" s="27"/>
      <c r="V53" s="27"/>
    </row>
    <row r="54" spans="1:22" x14ac:dyDescent="0.2">
      <c r="A54" s="63">
        <f t="shared" si="0"/>
        <v>18</v>
      </c>
      <c r="B54" s="46" t="s">
        <v>45</v>
      </c>
      <c r="C54" s="26">
        <f>+Cuadro2!C55/Cuadro2!$S55</f>
        <v>0.63615476883846755</v>
      </c>
      <c r="D54" s="26">
        <f>+Cuadro2!D55/Cuadro2!$S55</f>
        <v>0</v>
      </c>
      <c r="E54" s="26">
        <f>+Cuadro2!E55/Cuadro2!$S55</f>
        <v>0</v>
      </c>
      <c r="F54" s="26">
        <f>+Cuadro2!F55/Cuadro2!$S55</f>
        <v>2.7554806367006267E-2</v>
      </c>
      <c r="G54" s="26">
        <f>+Cuadro2!G55/Cuadro2!$S55</f>
        <v>7.5379478966067365E-3</v>
      </c>
      <c r="H54" s="26">
        <f>+Cuadro2!H55/Cuadro2!$S55</f>
        <v>1.9166997829113873E-2</v>
      </c>
      <c r="I54" s="26">
        <f>+Cuadro2!I55/Cuadro2!$S55</f>
        <v>2.1877852159026462E-2</v>
      </c>
      <c r="J54" s="26">
        <f>+Cuadro2!J55/Cuadro2!$S55</f>
        <v>5.7067571958194264E-3</v>
      </c>
      <c r="K54" s="26">
        <f>+Cuadro2!K55/Cuadro2!$S55</f>
        <v>3.5618891524651988E-2</v>
      </c>
      <c r="L54" s="26">
        <f>+Cuadro2!L55/Cuadro2!$S55</f>
        <v>5.3128523350277511E-3</v>
      </c>
      <c r="M54" s="26">
        <f>+Cuadro2!M55/Cuadro2!$S55</f>
        <v>0.12164170950754682</v>
      </c>
      <c r="N54" s="26">
        <f>+Cuadro2!N55/Cuadro2!$S55</f>
        <v>3.5515200930062357E-2</v>
      </c>
      <c r="O54" s="26">
        <f>+Cuadro2!O55/Cuadro2!$S55</f>
        <v>3.7745487773897801E-2</v>
      </c>
      <c r="P54" s="26">
        <f>+Cuadro2!P55/Cuadro2!$S55</f>
        <v>1.9797649520480024E-2</v>
      </c>
      <c r="Q54" s="26">
        <f>+Cuadro2!Q55/Cuadro2!$S55</f>
        <v>1.9384566992505809E-2</v>
      </c>
      <c r="R54" s="26">
        <f>+Cuadro2!R55/Cuadro2!$S55</f>
        <v>6.9845111297869716E-3</v>
      </c>
      <c r="S54" s="26">
        <f>+Cuadro2!S55/Cuadro2!$S55</f>
        <v>1</v>
      </c>
      <c r="U54" s="27"/>
      <c r="V54" s="27"/>
    </row>
    <row r="55" spans="1:22" x14ac:dyDescent="0.2">
      <c r="A55" s="63">
        <f t="shared" si="0"/>
        <v>19</v>
      </c>
      <c r="B55" s="46" t="s">
        <v>46</v>
      </c>
      <c r="C55" s="26">
        <f>+Cuadro2!C56/Cuadro2!$S56</f>
        <v>0.23428869463017266</v>
      </c>
      <c r="D55" s="26">
        <f>+Cuadro2!D56/Cuadro2!$S56</f>
        <v>2.5665139628520134E-5</v>
      </c>
      <c r="E55" s="26">
        <f>+Cuadro2!E56/Cuadro2!$S56</f>
        <v>0</v>
      </c>
      <c r="F55" s="26">
        <f>+Cuadro2!F56/Cuadro2!$S56</f>
        <v>6.3875443409855778E-2</v>
      </c>
      <c r="G55" s="26">
        <f>+Cuadro2!G56/Cuadro2!$S56</f>
        <v>1.3036316974574138E-2</v>
      </c>
      <c r="H55" s="26">
        <f>+Cuadro2!H56/Cuadro2!$S56</f>
        <v>3.8160644315947505E-2</v>
      </c>
      <c r="I55" s="26">
        <f>+Cuadro2!I56/Cuadro2!$S56</f>
        <v>0.14648560230524388</v>
      </c>
      <c r="J55" s="26">
        <f>+Cuadro2!J56/Cuadro2!$S56</f>
        <v>2.0550357818830151E-2</v>
      </c>
      <c r="K55" s="26">
        <f>+Cuadro2!K56/Cuadro2!$S56</f>
        <v>0.12614911548222238</v>
      </c>
      <c r="L55" s="26">
        <f>+Cuadro2!L56/Cuadro2!$S56</f>
        <v>2.7949145027033974E-2</v>
      </c>
      <c r="M55" s="26">
        <f>+Cuadro2!M56/Cuadro2!$S56</f>
        <v>0.15764064175659562</v>
      </c>
      <c r="N55" s="26">
        <f>+Cuadro2!N56/Cuadro2!$S56</f>
        <v>1.7854680758927186E-2</v>
      </c>
      <c r="O55" s="26">
        <f>+Cuadro2!O56/Cuadro2!$S56</f>
        <v>4.0061973294919166E-2</v>
      </c>
      <c r="P55" s="26">
        <f>+Cuadro2!P56/Cuadro2!$S56</f>
        <v>6.3056387816433884E-2</v>
      </c>
      <c r="Q55" s="26">
        <f>+Cuadro2!Q56/Cuadro2!$S56</f>
        <v>3.1819852246513861E-2</v>
      </c>
      <c r="R55" s="26">
        <f>+Cuadro2!R56/Cuadro2!$S56</f>
        <v>1.9045479023101417E-2</v>
      </c>
      <c r="S55" s="26">
        <f>+Cuadro2!S56/Cuadro2!$S56</f>
        <v>1</v>
      </c>
      <c r="U55" s="27"/>
      <c r="V55" s="27"/>
    </row>
    <row r="56" spans="1:22" x14ac:dyDescent="0.2">
      <c r="A56" s="63">
        <f t="shared" si="0"/>
        <v>20</v>
      </c>
      <c r="B56" s="46" t="s">
        <v>47</v>
      </c>
      <c r="C56" s="26">
        <f>+Cuadro2!C57/Cuadro2!$S57</f>
        <v>0.52489065464438089</v>
      </c>
      <c r="D56" s="26">
        <f>+Cuadro2!D57/Cuadro2!$S57</f>
        <v>0</v>
      </c>
      <c r="E56" s="26">
        <f>+Cuadro2!E57/Cuadro2!$S57</f>
        <v>0</v>
      </c>
      <c r="F56" s="26">
        <f>+Cuadro2!F57/Cuadro2!$S57</f>
        <v>1.7706566012815082E-2</v>
      </c>
      <c r="G56" s="26">
        <f>+Cuadro2!G57/Cuadro2!$S57</f>
        <v>8.7038754899227116E-3</v>
      </c>
      <c r="H56" s="26">
        <f>+Cuadro2!H57/Cuadro2!$S57</f>
        <v>2.0589431558961983E-2</v>
      </c>
      <c r="I56" s="26">
        <f>+Cuadro2!I57/Cuadro2!$S57</f>
        <v>7.4426808221422669E-2</v>
      </c>
      <c r="J56" s="26">
        <f>+Cuadro2!J57/Cuadro2!$S57</f>
        <v>8.3836664753185741E-3</v>
      </c>
      <c r="K56" s="26">
        <f>+Cuadro2!K57/Cuadro2!$S57</f>
        <v>0.12587711568373369</v>
      </c>
      <c r="L56" s="26">
        <f>+Cuadro2!L57/Cuadro2!$S57</f>
        <v>1.7567304653399524E-2</v>
      </c>
      <c r="M56" s="26">
        <f>+Cuadro2!M57/Cuadro2!$S57</f>
        <v>9.9613281921429611E-2</v>
      </c>
      <c r="N56" s="26">
        <f>+Cuadro2!N57/Cuadro2!$S57</f>
        <v>2.4493790926314211E-2</v>
      </c>
      <c r="O56" s="26">
        <f>+Cuadro2!O57/Cuadro2!$S57</f>
        <v>2.2634567815004569E-2</v>
      </c>
      <c r="P56" s="26">
        <f>+Cuadro2!P57/Cuadro2!$S57</f>
        <v>2.7174305931627608E-2</v>
      </c>
      <c r="Q56" s="26">
        <f>+Cuadro2!Q57/Cuadro2!$S57</f>
        <v>1.7714890786797676E-2</v>
      </c>
      <c r="R56" s="26">
        <f>+Cuadro2!R57/Cuadro2!$S57</f>
        <v>1.0223739878871081E-2</v>
      </c>
      <c r="S56" s="26">
        <f>+Cuadro2!S57/Cuadro2!$S57</f>
        <v>1</v>
      </c>
      <c r="U56" s="27"/>
      <c r="V56" s="27"/>
    </row>
    <row r="57" spans="1:22" x14ac:dyDescent="0.2">
      <c r="A57" s="63">
        <f t="shared" si="0"/>
        <v>21</v>
      </c>
      <c r="B57" s="46" t="s">
        <v>48</v>
      </c>
      <c r="C57" s="26">
        <f>+Cuadro2!C58/Cuadro2!$S58</f>
        <v>0.13135448445357242</v>
      </c>
      <c r="D57" s="26">
        <f>+Cuadro2!D58/Cuadro2!$S58</f>
        <v>2.2346483424402589E-5</v>
      </c>
      <c r="E57" s="26">
        <f>+Cuadro2!E58/Cuadro2!$S58</f>
        <v>0</v>
      </c>
      <c r="F57" s="26">
        <f>+Cuadro2!F58/Cuadro2!$S58</f>
        <v>0.52180536302219171</v>
      </c>
      <c r="G57" s="26">
        <f>+Cuadro2!G58/Cuadro2!$S58</f>
        <v>1.886850078298925E-2</v>
      </c>
      <c r="H57" s="26">
        <f>+Cuadro2!H58/Cuadro2!$S58</f>
        <v>1.4129951426677488E-2</v>
      </c>
      <c r="I57" s="26">
        <f>+Cuadro2!I58/Cuadro2!$S58</f>
        <v>5.7708021433496411E-2</v>
      </c>
      <c r="J57" s="26">
        <f>+Cuadro2!J58/Cuadro2!$S58</f>
        <v>8.2152511794232903E-3</v>
      </c>
      <c r="K57" s="26">
        <f>+Cuadro2!K58/Cuadro2!$S58</f>
        <v>4.278059158128894E-2</v>
      </c>
      <c r="L57" s="26">
        <f>+Cuadro2!L58/Cuadro2!$S58</f>
        <v>2.4391433829689342E-2</v>
      </c>
      <c r="M57" s="26">
        <f>+Cuadro2!M58/Cuadro2!$S58</f>
        <v>8.8042924527274455E-2</v>
      </c>
      <c r="N57" s="26">
        <f>+Cuadro2!N58/Cuadro2!$S58</f>
        <v>1.1879247686036674E-2</v>
      </c>
      <c r="O57" s="26">
        <f>+Cuadro2!O58/Cuadro2!$S58</f>
        <v>3.375212360698366E-2</v>
      </c>
      <c r="P57" s="26">
        <f>+Cuadro2!P58/Cuadro2!$S58</f>
        <v>2.4881504431523566E-2</v>
      </c>
      <c r="Q57" s="26">
        <f>+Cuadro2!Q58/Cuadro2!$S58</f>
        <v>1.3083297674738377E-2</v>
      </c>
      <c r="R57" s="26">
        <f>+Cuadro2!R58/Cuadro2!$S58</f>
        <v>9.0849578806903569E-3</v>
      </c>
      <c r="S57" s="26">
        <f>+Cuadro2!S58/Cuadro2!$S58</f>
        <v>1</v>
      </c>
      <c r="U57" s="27"/>
      <c r="V57" s="27"/>
    </row>
    <row r="58" spans="1:22" x14ac:dyDescent="0.2">
      <c r="A58" s="63">
        <f t="shared" si="0"/>
        <v>22</v>
      </c>
      <c r="B58" s="46" t="s">
        <v>49</v>
      </c>
      <c r="C58" s="26">
        <f>+Cuadro2!C59/Cuadro2!$S59</f>
        <v>0.4738959665122221</v>
      </c>
      <c r="D58" s="26">
        <f>+Cuadro2!D59/Cuadro2!$S59</f>
        <v>0.12760882692938999</v>
      </c>
      <c r="E58" s="26">
        <f>+Cuadro2!E59/Cuadro2!$S59</f>
        <v>0</v>
      </c>
      <c r="F58" s="26">
        <f>+Cuadro2!F59/Cuadro2!$S59</f>
        <v>6.5153905101695539E-2</v>
      </c>
      <c r="G58" s="26">
        <f>+Cuadro2!G59/Cuadro2!$S59</f>
        <v>4.6760002319352284E-3</v>
      </c>
      <c r="H58" s="26">
        <f>+Cuadro2!H59/Cuadro2!$S59</f>
        <v>3.5767067745710993E-2</v>
      </c>
      <c r="I58" s="26">
        <f>+Cuadro2!I59/Cuadro2!$S59</f>
        <v>5.1582581939831812E-2</v>
      </c>
      <c r="J58" s="26">
        <f>+Cuadro2!J59/Cuadro2!$S59</f>
        <v>4.2767872159478679E-3</v>
      </c>
      <c r="K58" s="26">
        <f>+Cuadro2!K59/Cuadro2!$S59</f>
        <v>3.075760946291705E-2</v>
      </c>
      <c r="L58" s="26">
        <f>+Cuadro2!L59/Cuadro2!$S59</f>
        <v>6.1754235506865963E-3</v>
      </c>
      <c r="M58" s="26">
        <f>+Cuadro2!M59/Cuadro2!$S59</f>
        <v>8.3913699477611181E-2</v>
      </c>
      <c r="N58" s="26">
        <f>+Cuadro2!N59/Cuadro2!$S59</f>
        <v>2.9316832850983261E-2</v>
      </c>
      <c r="O58" s="26">
        <f>+Cuadro2!O59/Cuadro2!$S59</f>
        <v>2.5712644384278737E-2</v>
      </c>
      <c r="P58" s="26">
        <f>+Cuadro2!P59/Cuadro2!$S59</f>
        <v>3.0162271423952166E-2</v>
      </c>
      <c r="Q58" s="26">
        <f>+Cuadro2!Q59/Cuadro2!$S59</f>
        <v>2.838319911501555E-2</v>
      </c>
      <c r="R58" s="26">
        <f>+Cuadro2!R59/Cuadro2!$S59</f>
        <v>2.6171840578219428E-3</v>
      </c>
      <c r="S58" s="26">
        <f>+Cuadro2!S59/Cuadro2!$S59</f>
        <v>1</v>
      </c>
      <c r="U58" s="27"/>
      <c r="V58" s="27"/>
    </row>
    <row r="59" spans="1:22" x14ac:dyDescent="0.2">
      <c r="A59" s="63">
        <f t="shared" si="0"/>
        <v>23</v>
      </c>
      <c r="B59" s="46" t="s">
        <v>50</v>
      </c>
      <c r="C59" s="26">
        <f>+Cuadro2!C60/Cuadro2!$S60</f>
        <v>0.25476795431685267</v>
      </c>
      <c r="D59" s="26">
        <f>+Cuadro2!D60/Cuadro2!$S60</f>
        <v>0</v>
      </c>
      <c r="E59" s="26">
        <f>+Cuadro2!E60/Cuadro2!$S60</f>
        <v>0</v>
      </c>
      <c r="F59" s="26">
        <f>+Cuadro2!F60/Cuadro2!$S60</f>
        <v>7.1786123324644013E-2</v>
      </c>
      <c r="G59" s="26">
        <f>+Cuadro2!G60/Cuadro2!$S60</f>
        <v>1.0773757767312092E-2</v>
      </c>
      <c r="H59" s="26">
        <f>+Cuadro2!H60/Cuadro2!$S60</f>
        <v>1.5433283727937433E-2</v>
      </c>
      <c r="I59" s="26">
        <f>+Cuadro2!I60/Cuadro2!$S60</f>
        <v>9.9132908629787908E-2</v>
      </c>
      <c r="J59" s="26">
        <f>+Cuadro2!J60/Cuadro2!$S60</f>
        <v>1.4225939866718735E-2</v>
      </c>
      <c r="K59" s="26">
        <f>+Cuadro2!K60/Cuadro2!$S60</f>
        <v>0.12663111586317274</v>
      </c>
      <c r="L59" s="26">
        <f>+Cuadro2!L60/Cuadro2!$S60</f>
        <v>2.6813637098905156E-2</v>
      </c>
      <c r="M59" s="26">
        <f>+Cuadro2!M60/Cuadro2!$S60</f>
        <v>0.18634837245621405</v>
      </c>
      <c r="N59" s="26">
        <f>+Cuadro2!N60/Cuadro2!$S60</f>
        <v>3.2480557980118147E-2</v>
      </c>
      <c r="O59" s="26">
        <f>+Cuadro2!O60/Cuadro2!$S60</f>
        <v>5.134898611956358E-2</v>
      </c>
      <c r="P59" s="26">
        <f>+Cuadro2!P60/Cuadro2!$S60</f>
        <v>6.3818586653099571E-2</v>
      </c>
      <c r="Q59" s="26">
        <f>+Cuadro2!Q60/Cuadro2!$S60</f>
        <v>3.0774574539330139E-2</v>
      </c>
      <c r="R59" s="26">
        <f>+Cuadro2!R60/Cuadro2!$S60</f>
        <v>1.5664201656343864E-2</v>
      </c>
      <c r="S59" s="26">
        <f>+Cuadro2!S60/Cuadro2!$S60</f>
        <v>1</v>
      </c>
      <c r="U59" s="27"/>
      <c r="V59" s="27"/>
    </row>
    <row r="60" spans="1:22" x14ac:dyDescent="0.2">
      <c r="A60" s="63">
        <f t="shared" si="0"/>
        <v>24</v>
      </c>
      <c r="B60" s="46" t="s">
        <v>51</v>
      </c>
      <c r="C60" s="26">
        <f>+Cuadro2!C61/Cuadro2!$S61</f>
        <v>0.56045617078000032</v>
      </c>
      <c r="D60" s="26">
        <f>+Cuadro2!D61/Cuadro2!$S61</f>
        <v>3.481342570071492E-5</v>
      </c>
      <c r="E60" s="26">
        <f>+Cuadro2!E61/Cuadro2!$S61</f>
        <v>0</v>
      </c>
      <c r="F60" s="26">
        <f>+Cuadro2!F61/Cuadro2!$S61</f>
        <v>3.1532810962797156E-2</v>
      </c>
      <c r="G60" s="26">
        <f>+Cuadro2!G61/Cuadro2!$S61</f>
        <v>5.2646299399124142E-3</v>
      </c>
      <c r="H60" s="26">
        <f>+Cuadro2!H61/Cuadro2!$S61</f>
        <v>3.238462642694092E-2</v>
      </c>
      <c r="I60" s="26">
        <f>+Cuadro2!I61/Cuadro2!$S61</f>
        <v>9.9356471038854213E-2</v>
      </c>
      <c r="J60" s="26">
        <f>+Cuadro2!J61/Cuadro2!$S61</f>
        <v>5.3428788860533137E-3</v>
      </c>
      <c r="K60" s="26">
        <f>+Cuadro2!K61/Cuadro2!$S61</f>
        <v>0.11074851719038768</v>
      </c>
      <c r="L60" s="26">
        <f>+Cuadro2!L61/Cuadro2!$S61</f>
        <v>1.2091456244553812E-2</v>
      </c>
      <c r="M60" s="26">
        <f>+Cuadro2!M61/Cuadro2!$S61</f>
        <v>6.7613632577632532E-2</v>
      </c>
      <c r="N60" s="26">
        <f>+Cuadro2!N61/Cuadro2!$S61</f>
        <v>9.1173599505353069E-3</v>
      </c>
      <c r="O60" s="26">
        <f>+Cuadro2!O61/Cuadro2!$S61</f>
        <v>1.9101247150189977E-2</v>
      </c>
      <c r="P60" s="26">
        <f>+Cuadro2!P61/Cuadro2!$S61</f>
        <v>2.5397641002753109E-2</v>
      </c>
      <c r="Q60" s="26">
        <f>+Cuadro2!Q61/Cuadro2!$S61</f>
        <v>1.3351335776222484E-2</v>
      </c>
      <c r="R60" s="26">
        <f>+Cuadro2!R61/Cuadro2!$S61</f>
        <v>8.2064086474661433E-3</v>
      </c>
      <c r="S60" s="26">
        <f>+Cuadro2!S61/Cuadro2!$S61</f>
        <v>1</v>
      </c>
      <c r="U60" s="27"/>
      <c r="V60" s="27"/>
    </row>
    <row r="61" spans="1:22" x14ac:dyDescent="0.2">
      <c r="A61" s="63">
        <f t="shared" si="0"/>
        <v>25</v>
      </c>
      <c r="B61" s="46" t="s">
        <v>52</v>
      </c>
      <c r="C61" s="26">
        <f>+Cuadro2!C62/Cuadro2!$S62</f>
        <v>1.6545676836287587E-2</v>
      </c>
      <c r="D61" s="26">
        <f>+Cuadro2!D62/Cuadro2!$S62</f>
        <v>3.1386274110879311E-2</v>
      </c>
      <c r="E61" s="26">
        <f>+Cuadro2!E62/Cuadro2!$S62</f>
        <v>4.7713433229092214E-4</v>
      </c>
      <c r="F61" s="26">
        <f>+Cuadro2!F62/Cuadro2!$S62</f>
        <v>0.23117335994626526</v>
      </c>
      <c r="G61" s="26">
        <f>+Cuadro2!G62/Cuadro2!$S62</f>
        <v>1.8797611913282164E-2</v>
      </c>
      <c r="H61" s="26">
        <f>+Cuadro2!H62/Cuadro2!$S62</f>
        <v>2.7723274470379377E-2</v>
      </c>
      <c r="I61" s="26">
        <f>+Cuadro2!I62/Cuadro2!$S62</f>
        <v>0.11846567676148551</v>
      </c>
      <c r="J61" s="26">
        <f>+Cuadro2!J62/Cuadro2!$S62</f>
        <v>5.6502783690909497E-2</v>
      </c>
      <c r="K61" s="26">
        <f>+Cuadro2!K62/Cuadro2!$S62</f>
        <v>0.10444663100653817</v>
      </c>
      <c r="L61" s="26">
        <f>+Cuadro2!L62/Cuadro2!$S62</f>
        <v>2.8532172877683011E-2</v>
      </c>
      <c r="M61" s="26">
        <f>+Cuadro2!M62/Cuadro2!$S62</f>
        <v>0.19096323360701331</v>
      </c>
      <c r="N61" s="26">
        <f>+Cuadro2!N62/Cuadro2!$S62</f>
        <v>4.2293918528457715E-2</v>
      </c>
      <c r="O61" s="26">
        <f>+Cuadro2!O62/Cuadro2!$S62</f>
        <v>3.8835765123374881E-2</v>
      </c>
      <c r="P61" s="26">
        <f>+Cuadro2!P62/Cuadro2!$S62</f>
        <v>2.536179857239201E-2</v>
      </c>
      <c r="Q61" s="26">
        <f>+Cuadro2!Q62/Cuadro2!$S62</f>
        <v>6.050984743198537E-2</v>
      </c>
      <c r="R61" s="26">
        <f>+Cuadro2!R62/Cuadro2!$S62</f>
        <v>7.9848407907759291E-3</v>
      </c>
      <c r="S61" s="26">
        <f>+Cuadro2!S62/Cuadro2!$S62</f>
        <v>1</v>
      </c>
      <c r="U61" s="27"/>
      <c r="V61" s="27"/>
    </row>
    <row r="62" spans="1:22" x14ac:dyDescent="0.2">
      <c r="A62" s="63">
        <f t="shared" si="0"/>
        <v>26</v>
      </c>
      <c r="B62" s="46" t="s">
        <v>53</v>
      </c>
      <c r="C62" s="26">
        <f>+Cuadro2!C63/Cuadro2!$S63</f>
        <v>3.4397486105461346E-2</v>
      </c>
      <c r="D62" s="26">
        <f>+Cuadro2!D63/Cuadro2!$S63</f>
        <v>1.4139268167648408E-5</v>
      </c>
      <c r="E62" s="26">
        <f>+Cuadro2!E63/Cuadro2!$S63</f>
        <v>0</v>
      </c>
      <c r="F62" s="26">
        <f>+Cuadro2!F63/Cuadro2!$S63</f>
        <v>0.36369450465126685</v>
      </c>
      <c r="G62" s="26">
        <f>+Cuadro2!G63/Cuadro2!$S63</f>
        <v>3.4376944845780459E-2</v>
      </c>
      <c r="H62" s="26">
        <f>+Cuadro2!H63/Cuadro2!$S63</f>
        <v>4.0852725370992216E-2</v>
      </c>
      <c r="I62" s="26">
        <f>+Cuadro2!I63/Cuadro2!$S63</f>
        <v>7.599522023825063E-2</v>
      </c>
      <c r="J62" s="26">
        <f>+Cuadro2!J63/Cuadro2!$S63</f>
        <v>1.6047968606243711E-2</v>
      </c>
      <c r="K62" s="26">
        <f>+Cuadro2!K63/Cuadro2!$S63</f>
        <v>0.13505855265784877</v>
      </c>
      <c r="L62" s="26">
        <f>+Cuadro2!L63/Cuadro2!$S63</f>
        <v>1.5912431560686564E-2</v>
      </c>
      <c r="M62" s="26">
        <f>+Cuadro2!M63/Cuadro2!$S63</f>
        <v>0.14151998236220145</v>
      </c>
      <c r="N62" s="26">
        <f>+Cuadro2!N63/Cuadro2!$S63</f>
        <v>1.1922817034122827E-2</v>
      </c>
      <c r="O62" s="26">
        <f>+Cuadro2!O63/Cuadro2!$S63</f>
        <v>3.6669896096168587E-2</v>
      </c>
      <c r="P62" s="26">
        <f>+Cuadro2!P63/Cuadro2!$S63</f>
        <v>6.4038387516393819E-2</v>
      </c>
      <c r="Q62" s="26">
        <f>+Cuadro2!Q63/Cuadro2!$S63</f>
        <v>1.7612741378932855E-2</v>
      </c>
      <c r="R62" s="26">
        <f>+Cuadro2!R63/Cuadro2!$S63</f>
        <v>1.1886202307482132E-2</v>
      </c>
      <c r="S62" s="26">
        <f>+Cuadro2!S63/Cuadro2!$S63</f>
        <v>1</v>
      </c>
      <c r="U62" s="27"/>
      <c r="V62" s="27"/>
    </row>
    <row r="63" spans="1:22" x14ac:dyDescent="0.2">
      <c r="A63" s="63">
        <f t="shared" si="0"/>
        <v>27</v>
      </c>
      <c r="B63" s="46" t="s">
        <v>54</v>
      </c>
      <c r="C63" s="26">
        <f>+Cuadro2!C64/Cuadro2!$S64</f>
        <v>9.762849384697349E-7</v>
      </c>
      <c r="D63" s="26">
        <f>+Cuadro2!D64/Cuadro2!$S64</f>
        <v>1.1318433764152795E-5</v>
      </c>
      <c r="E63" s="26">
        <f>+Cuadro2!E64/Cuadro2!$S64</f>
        <v>1.6718476808737717E-4</v>
      </c>
      <c r="F63" s="26">
        <f>+Cuadro2!F64/Cuadro2!$S64</f>
        <v>0.66484252431735025</v>
      </c>
      <c r="G63" s="26">
        <f>+Cuadro2!G64/Cuadro2!$S64</f>
        <v>1.7386293687465703E-2</v>
      </c>
      <c r="H63" s="26">
        <f>+Cuadro2!H64/Cuadro2!$S64</f>
        <v>1.0284850171174214E-2</v>
      </c>
      <c r="I63" s="26">
        <f>+Cuadro2!I64/Cuadro2!$S64</f>
        <v>6.9105436426245448E-2</v>
      </c>
      <c r="J63" s="26">
        <f>+Cuadro2!J64/Cuadro2!$S64</f>
        <v>6.6018523988295779E-3</v>
      </c>
      <c r="K63" s="26">
        <f>+Cuadro2!K64/Cuadro2!$S64</f>
        <v>5.8833995192390562E-2</v>
      </c>
      <c r="L63" s="26">
        <f>+Cuadro2!L64/Cuadro2!$S64</f>
        <v>1.117554126070543E-2</v>
      </c>
      <c r="M63" s="26">
        <f>+Cuadro2!M64/Cuadro2!$S64</f>
        <v>8.2982929840403633E-2</v>
      </c>
      <c r="N63" s="26">
        <f>+Cuadro2!N64/Cuadro2!$S64</f>
        <v>1.7100966618438171E-2</v>
      </c>
      <c r="O63" s="26">
        <f>+Cuadro2!O64/Cuadro2!$S64</f>
        <v>1.961251285836799E-2</v>
      </c>
      <c r="P63" s="26">
        <f>+Cuadro2!P64/Cuadro2!$S64</f>
        <v>1.9310206222461032E-2</v>
      </c>
      <c r="Q63" s="26">
        <f>+Cuadro2!Q64/Cuadro2!$S64</f>
        <v>1.6700266123693155E-2</v>
      </c>
      <c r="R63" s="26">
        <f>+Cuadro2!R64/Cuadro2!$S64</f>
        <v>5.8831453956846311E-3</v>
      </c>
      <c r="S63" s="26">
        <f>+Cuadro2!S64/Cuadro2!$S64</f>
        <v>1</v>
      </c>
      <c r="U63" s="27"/>
      <c r="V63" s="27"/>
    </row>
    <row r="64" spans="1:22" x14ac:dyDescent="0.2">
      <c r="A64" s="63">
        <f t="shared" si="0"/>
        <v>28</v>
      </c>
      <c r="B64" s="46" t="s">
        <v>55</v>
      </c>
      <c r="C64" s="26">
        <f>+Cuadro2!C65/Cuadro2!$S65</f>
        <v>0.45367354047193298</v>
      </c>
      <c r="D64" s="26">
        <f>+Cuadro2!D65/Cuadro2!$S65</f>
        <v>0</v>
      </c>
      <c r="E64" s="26">
        <f>+Cuadro2!E65/Cuadro2!$S65</f>
        <v>0</v>
      </c>
      <c r="F64" s="26">
        <f>+Cuadro2!F65/Cuadro2!$S65</f>
        <v>5.2634768723940864E-2</v>
      </c>
      <c r="G64" s="26">
        <f>+Cuadro2!G65/Cuadro2!$S65</f>
        <v>7.7617357541050662E-3</v>
      </c>
      <c r="H64" s="26">
        <f>+Cuadro2!H65/Cuadro2!$S65</f>
        <v>5.2458498175044041E-2</v>
      </c>
      <c r="I64" s="26">
        <f>+Cuadro2!I65/Cuadro2!$S65</f>
        <v>0.10889859234178365</v>
      </c>
      <c r="J64" s="26">
        <f>+Cuadro2!J65/Cuadro2!$S65</f>
        <v>1.3702054563807279E-2</v>
      </c>
      <c r="K64" s="26">
        <f>+Cuadro2!K65/Cuadro2!$S65</f>
        <v>9.2584872457237191E-2</v>
      </c>
      <c r="L64" s="26">
        <f>+Cuadro2!L65/Cuadro2!$S65</f>
        <v>2.0329839465286301E-2</v>
      </c>
      <c r="M64" s="26">
        <f>+Cuadro2!M65/Cuadro2!$S65</f>
        <v>0.10993973236869431</v>
      </c>
      <c r="N64" s="26">
        <f>+Cuadro2!N65/Cuadro2!$S65</f>
        <v>1.5098518994229027E-2</v>
      </c>
      <c r="O64" s="26">
        <f>+Cuadro2!O65/Cuadro2!$S65</f>
        <v>3.0599895170428763E-2</v>
      </c>
      <c r="P64" s="26">
        <f>+Cuadro2!P65/Cuadro2!$S65</f>
        <v>2.0282501543837282E-2</v>
      </c>
      <c r="Q64" s="26">
        <f>+Cuadro2!Q65/Cuadro2!$S65</f>
        <v>1.4844055076687271E-2</v>
      </c>
      <c r="R64" s="26">
        <f>+Cuadro2!R65/Cuadro2!$S65</f>
        <v>7.1913948929861462E-3</v>
      </c>
      <c r="S64" s="26">
        <f>+Cuadro2!S65/Cuadro2!$S65</f>
        <v>1</v>
      </c>
      <c r="U64" s="27"/>
      <c r="V64" s="27"/>
    </row>
    <row r="65" spans="1:22" ht="5.0999999999999996" customHeight="1" x14ac:dyDescent="0.2">
      <c r="A65" s="63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U65" s="27"/>
      <c r="V65" s="27"/>
    </row>
    <row r="66" spans="1:22" x14ac:dyDescent="0.2">
      <c r="A66" s="63">
        <v>1</v>
      </c>
      <c r="B66" s="46" t="s">
        <v>56</v>
      </c>
      <c r="C66" s="26">
        <f>+Cuadro2!C67/Cuadro2!$S67</f>
        <v>0.57281029002142603</v>
      </c>
      <c r="D66" s="26">
        <f>+Cuadro2!D67/Cuadro2!$S67</f>
        <v>0</v>
      </c>
      <c r="E66" s="26">
        <f>+Cuadro2!E67/Cuadro2!$S67</f>
        <v>0</v>
      </c>
      <c r="F66" s="26">
        <f>+Cuadro2!F67/Cuadro2!$S67</f>
        <v>3.7418885621926322E-2</v>
      </c>
      <c r="G66" s="26">
        <f>+Cuadro2!G67/Cuadro2!$S67</f>
        <v>1.2130934432092687E-2</v>
      </c>
      <c r="H66" s="26">
        <f>+Cuadro2!H67/Cuadro2!$S67</f>
        <v>1.556543857707976E-2</v>
      </c>
      <c r="I66" s="26">
        <f>+Cuadro2!I67/Cuadro2!$S67</f>
        <v>9.8871820525493037E-2</v>
      </c>
      <c r="J66" s="26">
        <f>+Cuadro2!J67/Cuadro2!$S67</f>
        <v>9.456098641098894E-3</v>
      </c>
      <c r="K66" s="26">
        <f>+Cuadro2!K67/Cuadro2!$S67</f>
        <v>8.7412179149241043E-2</v>
      </c>
      <c r="L66" s="26">
        <f>+Cuadro2!L67/Cuadro2!$S67</f>
        <v>1.6129846581531902E-2</v>
      </c>
      <c r="M66" s="26">
        <f>+Cuadro2!M67/Cuadro2!$S67</f>
        <v>6.943991134575711E-2</v>
      </c>
      <c r="N66" s="26">
        <f>+Cuadro2!N67/Cuadro2!$S67</f>
        <v>1.1187211623599822E-2</v>
      </c>
      <c r="O66" s="26">
        <f>+Cuadro2!O67/Cuadro2!$S67</f>
        <v>1.7343525164588914E-2</v>
      </c>
      <c r="P66" s="26">
        <f>+Cuadro2!P67/Cuadro2!$S67</f>
        <v>2.4464658130128079E-2</v>
      </c>
      <c r="Q66" s="26">
        <f>+Cuadro2!Q67/Cuadro2!$S67</f>
        <v>2.0582687528693563E-2</v>
      </c>
      <c r="R66" s="26">
        <f>+Cuadro2!R67/Cuadro2!$S67</f>
        <v>7.1865126573426924E-3</v>
      </c>
      <c r="S66" s="26">
        <f>+Cuadro2!S67/Cuadro2!$S67</f>
        <v>1</v>
      </c>
      <c r="U66" s="27"/>
      <c r="V66" s="27"/>
    </row>
    <row r="67" spans="1:22" x14ac:dyDescent="0.2">
      <c r="A67" s="63">
        <f t="shared" si="0"/>
        <v>2</v>
      </c>
      <c r="B67" s="46" t="s">
        <v>57</v>
      </c>
      <c r="C67" s="26">
        <f>+Cuadro2!C68/Cuadro2!$S68</f>
        <v>0.61418252569343823</v>
      </c>
      <c r="D67" s="26">
        <f>+Cuadro2!D68/Cuadro2!$S68</f>
        <v>8.6620297319264973E-5</v>
      </c>
      <c r="E67" s="26">
        <f>+Cuadro2!E68/Cuadro2!$S68</f>
        <v>0</v>
      </c>
      <c r="F67" s="26">
        <f>+Cuadro2!F68/Cuadro2!$S68</f>
        <v>1.8141039912304209E-2</v>
      </c>
      <c r="G67" s="26">
        <f>+Cuadro2!G68/Cuadro2!$S68</f>
        <v>4.8364574320606665E-3</v>
      </c>
      <c r="H67" s="26">
        <f>+Cuadro2!H68/Cuadro2!$S68</f>
        <v>4.4282488810180223E-2</v>
      </c>
      <c r="I67" s="26">
        <f>+Cuadro2!I68/Cuadro2!$S68</f>
        <v>6.321398877479871E-2</v>
      </c>
      <c r="J67" s="26">
        <f>+Cuadro2!J68/Cuadro2!$S68</f>
        <v>2.3661160485238652E-2</v>
      </c>
      <c r="K67" s="26">
        <f>+Cuadro2!K68/Cuadro2!$S68</f>
        <v>6.1173543311565458E-2</v>
      </c>
      <c r="L67" s="26">
        <f>+Cuadro2!L68/Cuadro2!$S68</f>
        <v>1.9119818955800744E-2</v>
      </c>
      <c r="M67" s="26">
        <f>+Cuadro2!M68/Cuadro2!$S68</f>
        <v>7.3871892357644922E-2</v>
      </c>
      <c r="N67" s="26">
        <f>+Cuadro2!N68/Cuadro2!$S68</f>
        <v>1.3321022150738954E-2</v>
      </c>
      <c r="O67" s="26">
        <f>+Cuadro2!O68/Cuadro2!$S68</f>
        <v>1.8523300872233663E-2</v>
      </c>
      <c r="P67" s="26">
        <f>+Cuadro2!P68/Cuadro2!$S68</f>
        <v>2.3317560218977223E-2</v>
      </c>
      <c r="Q67" s="26">
        <f>+Cuadro2!Q68/Cuadro2!$S68</f>
        <v>1.5628556743001606E-2</v>
      </c>
      <c r="R67" s="26">
        <f>+Cuadro2!R68/Cuadro2!$S68</f>
        <v>6.640023984697303E-3</v>
      </c>
      <c r="S67" s="26">
        <f>+Cuadro2!S68/Cuadro2!$S68</f>
        <v>1</v>
      </c>
      <c r="U67" s="27"/>
      <c r="V67" s="27"/>
    </row>
    <row r="68" spans="1:22" x14ac:dyDescent="0.2">
      <c r="A68" s="63">
        <f t="shared" si="0"/>
        <v>3</v>
      </c>
      <c r="B68" s="46" t="s">
        <v>58</v>
      </c>
      <c r="C68" s="26">
        <f>+Cuadro2!C69/Cuadro2!$S69</f>
        <v>0.37407719382786592</v>
      </c>
      <c r="D68" s="26">
        <f>+Cuadro2!D69/Cuadro2!$S69</f>
        <v>0</v>
      </c>
      <c r="E68" s="26">
        <f>+Cuadro2!E69/Cuadro2!$S69</f>
        <v>0</v>
      </c>
      <c r="F68" s="26">
        <f>+Cuadro2!F69/Cuadro2!$S69</f>
        <v>4.7187100322971597E-2</v>
      </c>
      <c r="G68" s="26">
        <f>+Cuadro2!G69/Cuadro2!$S69</f>
        <v>1.0217514519105256E-2</v>
      </c>
      <c r="H68" s="26">
        <f>+Cuadro2!H69/Cuadro2!$S69</f>
        <v>3.0968525870300717E-2</v>
      </c>
      <c r="I68" s="26">
        <f>+Cuadro2!I69/Cuadro2!$S69</f>
        <v>0.11292850834807859</v>
      </c>
      <c r="J68" s="26">
        <f>+Cuadro2!J69/Cuadro2!$S69</f>
        <v>6.4385214181040505E-3</v>
      </c>
      <c r="K68" s="26">
        <f>+Cuadro2!K69/Cuadro2!$S69</f>
        <v>0.10164551974447435</v>
      </c>
      <c r="L68" s="26">
        <f>+Cuadro2!L69/Cuadro2!$S69</f>
        <v>3.5539681948358229E-2</v>
      </c>
      <c r="M68" s="26">
        <f>+Cuadro2!M69/Cuadro2!$S69</f>
        <v>0.13004299492921828</v>
      </c>
      <c r="N68" s="26">
        <f>+Cuadro2!N69/Cuadro2!$S69</f>
        <v>2.0956992271850255E-2</v>
      </c>
      <c r="O68" s="26">
        <f>+Cuadro2!O69/Cuadro2!$S69</f>
        <v>4.0405046850330882E-2</v>
      </c>
      <c r="P68" s="26">
        <f>+Cuadro2!P69/Cuadro2!$S69</f>
        <v>5.5620547158482934E-2</v>
      </c>
      <c r="Q68" s="26">
        <f>+Cuadro2!Q69/Cuadro2!$S69</f>
        <v>1.9541565207985438E-2</v>
      </c>
      <c r="R68" s="26">
        <f>+Cuadro2!R69/Cuadro2!$S69</f>
        <v>1.4430287582873329E-2</v>
      </c>
      <c r="S68" s="26">
        <f>+Cuadro2!S69/Cuadro2!$S69</f>
        <v>1</v>
      </c>
      <c r="U68" s="27"/>
      <c r="V68" s="27"/>
    </row>
    <row r="69" spans="1:22" x14ac:dyDescent="0.2">
      <c r="A69" s="63">
        <f t="shared" si="0"/>
        <v>4</v>
      </c>
      <c r="B69" s="46" t="s">
        <v>59</v>
      </c>
      <c r="C69" s="26">
        <f>+Cuadro2!C70/Cuadro2!$S70</f>
        <v>0</v>
      </c>
      <c r="D69" s="26">
        <f>+Cuadro2!D70/Cuadro2!$S70</f>
        <v>3.4248677678750777E-5</v>
      </c>
      <c r="E69" s="26">
        <f>+Cuadro2!E70/Cuadro2!$S70</f>
        <v>0</v>
      </c>
      <c r="F69" s="26">
        <f>+Cuadro2!F70/Cuadro2!$S70</f>
        <v>0.3458455003202679</v>
      </c>
      <c r="G69" s="26">
        <f>+Cuadro2!G70/Cuadro2!$S70</f>
        <v>2.5580001137730797E-2</v>
      </c>
      <c r="H69" s="26">
        <f>+Cuadro2!H70/Cuadro2!$S70</f>
        <v>3.1445506758684551E-2</v>
      </c>
      <c r="I69" s="26">
        <f>+Cuadro2!I70/Cuadro2!$S70</f>
        <v>8.7173407344477358E-2</v>
      </c>
      <c r="J69" s="26">
        <f>+Cuadro2!J70/Cuadro2!$S70</f>
        <v>1.6407766776412706E-2</v>
      </c>
      <c r="K69" s="26">
        <f>+Cuadro2!K70/Cuadro2!$S70</f>
        <v>9.0516473429146149E-2</v>
      </c>
      <c r="L69" s="26">
        <f>+Cuadro2!L70/Cuadro2!$S70</f>
        <v>2.8780747045919805E-2</v>
      </c>
      <c r="M69" s="26">
        <f>+Cuadro2!M70/Cuadro2!$S70</f>
        <v>0.21378401991161441</v>
      </c>
      <c r="N69" s="26">
        <f>+Cuadro2!N70/Cuadro2!$S70</f>
        <v>1.9547328184610635E-2</v>
      </c>
      <c r="O69" s="26">
        <f>+Cuadro2!O70/Cuadro2!$S70</f>
        <v>5.7041466836504809E-2</v>
      </c>
      <c r="P69" s="26">
        <f>+Cuadro2!P70/Cuadro2!$S70</f>
        <v>2.6067657446133444E-2</v>
      </c>
      <c r="Q69" s="26">
        <f>+Cuadro2!Q70/Cuadro2!$S70</f>
        <v>4.1345055614057727E-2</v>
      </c>
      <c r="R69" s="26">
        <f>+Cuadro2!R70/Cuadro2!$S70</f>
        <v>1.6430820516760893E-2</v>
      </c>
      <c r="S69" s="26">
        <f>+Cuadro2!S70/Cuadro2!$S70</f>
        <v>1</v>
      </c>
      <c r="U69" s="27"/>
      <c r="V69" s="27"/>
    </row>
    <row r="70" spans="1:22" x14ac:dyDescent="0.2">
      <c r="A70" s="63">
        <f t="shared" si="0"/>
        <v>5</v>
      </c>
      <c r="B70" s="46" t="s">
        <v>60</v>
      </c>
      <c r="C70" s="26">
        <f>+Cuadro2!C71/Cuadro2!$S71</f>
        <v>3.2366601336129445E-5</v>
      </c>
      <c r="D70" s="26">
        <f>+Cuadro2!D71/Cuadro2!$S71</f>
        <v>2.4144672064638954E-5</v>
      </c>
      <c r="E70" s="26">
        <f>+Cuadro2!E71/Cuadro2!$S71</f>
        <v>0</v>
      </c>
      <c r="F70" s="26">
        <f>+Cuadro2!F71/Cuadro2!$S71</f>
        <v>0.13446897065765687</v>
      </c>
      <c r="G70" s="26">
        <f>+Cuadro2!G71/Cuadro2!$S71</f>
        <v>2.1399763685907913E-2</v>
      </c>
      <c r="H70" s="26">
        <f>+Cuadro2!H71/Cuadro2!$S71</f>
        <v>5.5789281348032953E-2</v>
      </c>
      <c r="I70" s="26">
        <f>+Cuadro2!I71/Cuadro2!$S71</f>
        <v>0.20880739704835033</v>
      </c>
      <c r="J70" s="26">
        <f>+Cuadro2!J71/Cuadro2!$S71</f>
        <v>2.5959057401442647E-2</v>
      </c>
      <c r="K70" s="26">
        <f>+Cuadro2!K71/Cuadro2!$S71</f>
        <v>0.10022022224061272</v>
      </c>
      <c r="L70" s="26">
        <f>+Cuadro2!L71/Cuadro2!$S71</f>
        <v>4.325248317138275E-2</v>
      </c>
      <c r="M70" s="26">
        <f>+Cuadro2!M71/Cuadro2!$S71</f>
        <v>0.24873097165348126</v>
      </c>
      <c r="N70" s="26">
        <f>+Cuadro2!N71/Cuadro2!$S71</f>
        <v>2.4276260534683129E-2</v>
      </c>
      <c r="O70" s="26">
        <f>+Cuadro2!O71/Cuadro2!$S71</f>
        <v>5.8227615444747104E-2</v>
      </c>
      <c r="P70" s="26">
        <f>+Cuadro2!P71/Cuadro2!$S71</f>
        <v>1.5505929575088933E-2</v>
      </c>
      <c r="Q70" s="26">
        <f>+Cuadro2!Q71/Cuadro2!$S71</f>
        <v>4.7038158577550164E-2</v>
      </c>
      <c r="R70" s="26">
        <f>+Cuadro2!R71/Cuadro2!$S71</f>
        <v>1.6267377387662242E-2</v>
      </c>
      <c r="S70" s="26">
        <f>+Cuadro2!S71/Cuadro2!$S71</f>
        <v>1</v>
      </c>
      <c r="U70" s="27"/>
      <c r="V70" s="27"/>
    </row>
    <row r="71" spans="1:22" x14ac:dyDescent="0.2">
      <c r="A71" s="63">
        <f t="shared" si="0"/>
        <v>6</v>
      </c>
      <c r="B71" s="46" t="s">
        <v>61</v>
      </c>
      <c r="C71" s="26">
        <f>+Cuadro2!C72/Cuadro2!$S72</f>
        <v>2.5245434725452743E-4</v>
      </c>
      <c r="D71" s="26">
        <f>+Cuadro2!D72/Cuadro2!$S72</f>
        <v>2.5402979779518522E-5</v>
      </c>
      <c r="E71" s="26">
        <f>+Cuadro2!E72/Cuadro2!$S72</f>
        <v>0</v>
      </c>
      <c r="F71" s="26">
        <f>+Cuadro2!F72/Cuadro2!$S72</f>
        <v>7.2338222201901586E-2</v>
      </c>
      <c r="G71" s="26">
        <f>+Cuadro2!G72/Cuadro2!$S72</f>
        <v>1.9456009961358083E-2</v>
      </c>
      <c r="H71" s="26">
        <f>+Cuadro2!H72/Cuadro2!$S72</f>
        <v>3.2459845904570989E-2</v>
      </c>
      <c r="I71" s="26">
        <f>+Cuadro2!I72/Cuadro2!$S72</f>
        <v>0.16829179164022265</v>
      </c>
      <c r="J71" s="26">
        <f>+Cuadro2!J72/Cuadro2!$S72</f>
        <v>1.2506793949685752E-2</v>
      </c>
      <c r="K71" s="26">
        <f>+Cuadro2!K72/Cuadro2!$S72</f>
        <v>0.16206010623819525</v>
      </c>
      <c r="L71" s="26">
        <f>+Cuadro2!L72/Cuadro2!$S72</f>
        <v>1.6699893374762957E-2</v>
      </c>
      <c r="M71" s="26">
        <f>+Cuadro2!M72/Cuadro2!$S72</f>
        <v>0.28717225238389171</v>
      </c>
      <c r="N71" s="26">
        <f>+Cuadro2!N72/Cuadro2!$S72</f>
        <v>2.8549604439942193E-2</v>
      </c>
      <c r="O71" s="26">
        <f>+Cuadro2!O72/Cuadro2!$S72</f>
        <v>9.6254014002289251E-2</v>
      </c>
      <c r="P71" s="26">
        <f>+Cuadro2!P72/Cuadro2!$S72</f>
        <v>3.8743816049641673E-2</v>
      </c>
      <c r="Q71" s="26">
        <f>+Cuadro2!Q72/Cuadro2!$S72</f>
        <v>3.3864886422184298E-2</v>
      </c>
      <c r="R71" s="26">
        <f>+Cuadro2!R72/Cuadro2!$S72</f>
        <v>3.1324906104319733E-2</v>
      </c>
      <c r="S71" s="26">
        <f>+Cuadro2!S72/Cuadro2!$S72</f>
        <v>1</v>
      </c>
      <c r="U71" s="27"/>
      <c r="V71" s="27"/>
    </row>
    <row r="72" spans="1:22" x14ac:dyDescent="0.2">
      <c r="A72" s="63">
        <f t="shared" si="0"/>
        <v>7</v>
      </c>
      <c r="B72" s="46" t="s">
        <v>62</v>
      </c>
      <c r="C72" s="26">
        <f>+Cuadro2!C73/Cuadro2!$S73</f>
        <v>0.14425623245144178</v>
      </c>
      <c r="D72" s="26">
        <f>+Cuadro2!D73/Cuadro2!$S73</f>
        <v>0</v>
      </c>
      <c r="E72" s="26">
        <f>+Cuadro2!E73/Cuadro2!$S73</f>
        <v>0</v>
      </c>
      <c r="F72" s="26">
        <f>+Cuadro2!F73/Cuadro2!$S73</f>
        <v>0.29882931490571835</v>
      </c>
      <c r="G72" s="26">
        <f>+Cuadro2!G73/Cuadro2!$S73</f>
        <v>1.0809898257595027E-2</v>
      </c>
      <c r="H72" s="26">
        <f>+Cuadro2!H73/Cuadro2!$S73</f>
        <v>4.1202573009641412E-2</v>
      </c>
      <c r="I72" s="26">
        <f>+Cuadro2!I73/Cuadro2!$S73</f>
        <v>0.11367009267196777</v>
      </c>
      <c r="J72" s="26">
        <f>+Cuadro2!J73/Cuadro2!$S73</f>
        <v>1.7095555224037481E-2</v>
      </c>
      <c r="K72" s="26">
        <f>+Cuadro2!K73/Cuadro2!$S73</f>
        <v>9.5110893077176767E-2</v>
      </c>
      <c r="L72" s="26">
        <f>+Cuadro2!L73/Cuadro2!$S73</f>
        <v>3.4937985783883622E-2</v>
      </c>
      <c r="M72" s="26">
        <f>+Cuadro2!M73/Cuadro2!$S73</f>
        <v>0.10928386861089832</v>
      </c>
      <c r="N72" s="26">
        <f>+Cuadro2!N73/Cuadro2!$S73</f>
        <v>5.0114692060895048E-2</v>
      </c>
      <c r="O72" s="26">
        <f>+Cuadro2!O73/Cuadro2!$S73</f>
        <v>3.0161141872183647E-2</v>
      </c>
      <c r="P72" s="26">
        <f>+Cuadro2!P73/Cuadro2!$S73</f>
        <v>2.8829184722785096E-2</v>
      </c>
      <c r="Q72" s="26">
        <f>+Cuadro2!Q73/Cuadro2!$S73</f>
        <v>1.7878621058412082E-2</v>
      </c>
      <c r="R72" s="26">
        <f>+Cuadro2!R73/Cuadro2!$S73</f>
        <v>7.8199462933639021E-3</v>
      </c>
      <c r="S72" s="26">
        <f>+Cuadro2!S73/Cuadro2!$S73</f>
        <v>1</v>
      </c>
      <c r="U72" s="27"/>
      <c r="V72" s="27"/>
    </row>
    <row r="73" spans="1:22" x14ac:dyDescent="0.2">
      <c r="A73" s="63">
        <f t="shared" si="0"/>
        <v>8</v>
      </c>
      <c r="B73" s="46" t="s">
        <v>63</v>
      </c>
      <c r="C73" s="26">
        <f>+Cuadro2!C74/Cuadro2!$S74</f>
        <v>2.6625867554482831E-4</v>
      </c>
      <c r="D73" s="26">
        <f>+Cuadro2!D74/Cuadro2!$S74</f>
        <v>1.5051343428272089E-3</v>
      </c>
      <c r="E73" s="26">
        <f>+Cuadro2!E74/Cuadro2!$S74</f>
        <v>0</v>
      </c>
      <c r="F73" s="26">
        <f>+Cuadro2!F74/Cuadro2!$S74</f>
        <v>4.1157158654525246E-2</v>
      </c>
      <c r="G73" s="26">
        <f>+Cuadro2!G74/Cuadro2!$S74</f>
        <v>1.2870525633752626E-2</v>
      </c>
      <c r="H73" s="26">
        <f>+Cuadro2!H74/Cuadro2!$S74</f>
        <v>6.0112909896996539E-2</v>
      </c>
      <c r="I73" s="26">
        <f>+Cuadro2!I74/Cuadro2!$S74</f>
        <v>6.5606174667572403E-2</v>
      </c>
      <c r="J73" s="26">
        <f>+Cuadro2!J74/Cuadro2!$S74</f>
        <v>6.314891972098266E-2</v>
      </c>
      <c r="K73" s="26">
        <f>+Cuadro2!K74/Cuadro2!$S74</f>
        <v>0.1161584058914103</v>
      </c>
      <c r="L73" s="26">
        <f>+Cuadro2!L74/Cuadro2!$S74</f>
        <v>1.7511611538110292E-2</v>
      </c>
      <c r="M73" s="26">
        <f>+Cuadro2!M74/Cuadro2!$S74</f>
        <v>0.48562474892156521</v>
      </c>
      <c r="N73" s="26">
        <f>+Cuadro2!N74/Cuadro2!$S74</f>
        <v>2.4356134864248556E-2</v>
      </c>
      <c r="O73" s="26">
        <f>+Cuadro2!O74/Cuadro2!$S74</f>
        <v>2.9755606357416201E-2</v>
      </c>
      <c r="P73" s="26">
        <f>+Cuadro2!P74/Cuadro2!$S74</f>
        <v>3.9711343535719611E-2</v>
      </c>
      <c r="Q73" s="26">
        <f>+Cuadro2!Q74/Cuadro2!$S74</f>
        <v>3.6660944697464934E-2</v>
      </c>
      <c r="R73" s="26">
        <f>+Cuadro2!R74/Cuadro2!$S74</f>
        <v>5.5541226018633125E-3</v>
      </c>
      <c r="S73" s="26">
        <f>+Cuadro2!S74/Cuadro2!$S74</f>
        <v>1</v>
      </c>
      <c r="U73" s="27"/>
      <c r="V73" s="27"/>
    </row>
    <row r="74" spans="1:22" x14ac:dyDescent="0.2">
      <c r="A74" s="63">
        <f t="shared" si="0"/>
        <v>9</v>
      </c>
      <c r="B74" s="46" t="s">
        <v>64</v>
      </c>
      <c r="C74" s="26">
        <f>+Cuadro2!C75/Cuadro2!$S75</f>
        <v>1.9615055741241299E-3</v>
      </c>
      <c r="D74" s="26">
        <f>+Cuadro2!D75/Cuadro2!$S75</f>
        <v>2.3347871270573309E-5</v>
      </c>
      <c r="E74" s="26">
        <f>+Cuadro2!E75/Cuadro2!$S75</f>
        <v>2.4104551967338785E-4</v>
      </c>
      <c r="F74" s="26">
        <f>+Cuadro2!F75/Cuadro2!$S75</f>
        <v>0.33671905230587462</v>
      </c>
      <c r="G74" s="26">
        <f>+Cuadro2!G75/Cuadro2!$S75</f>
        <v>2.4945062273144216E-2</v>
      </c>
      <c r="H74" s="26">
        <f>+Cuadro2!H75/Cuadro2!$S75</f>
        <v>3.547241540246477E-2</v>
      </c>
      <c r="I74" s="26">
        <f>+Cuadro2!I75/Cuadro2!$S75</f>
        <v>0.12002786990461781</v>
      </c>
      <c r="J74" s="26">
        <f>+Cuadro2!J75/Cuadro2!$S75</f>
        <v>1.6701964844295477E-2</v>
      </c>
      <c r="K74" s="26">
        <f>+Cuadro2!K75/Cuadro2!$S75</f>
        <v>0.13158638669031097</v>
      </c>
      <c r="L74" s="26">
        <f>+Cuadro2!L75/Cuadro2!$S75</f>
        <v>1.6881024107722964E-2</v>
      </c>
      <c r="M74" s="26">
        <f>+Cuadro2!M75/Cuadro2!$S75</f>
        <v>0.17967107368894389</v>
      </c>
      <c r="N74" s="26">
        <f>+Cuadro2!N75/Cuadro2!$S75</f>
        <v>2.4591751720658611E-2</v>
      </c>
      <c r="O74" s="26">
        <f>+Cuadro2!O75/Cuadro2!$S75</f>
        <v>4.2993791756955488E-2</v>
      </c>
      <c r="P74" s="26">
        <f>+Cuadro2!P75/Cuadro2!$S75</f>
        <v>2.9505969386052211E-2</v>
      </c>
      <c r="Q74" s="26">
        <f>+Cuadro2!Q75/Cuadro2!$S75</f>
        <v>2.5067974052234977E-2</v>
      </c>
      <c r="R74" s="26">
        <f>+Cuadro2!R75/Cuadro2!$S75</f>
        <v>1.3609764901655936E-2</v>
      </c>
      <c r="S74" s="26">
        <f>+Cuadro2!S75/Cuadro2!$S75</f>
        <v>1</v>
      </c>
      <c r="U74" s="27"/>
      <c r="V74" s="27"/>
    </row>
    <row r="75" spans="1:22" x14ac:dyDescent="0.2">
      <c r="A75" s="63">
        <f t="shared" si="0"/>
        <v>10</v>
      </c>
      <c r="B75" s="46" t="s">
        <v>65</v>
      </c>
      <c r="C75" s="26">
        <f>+Cuadro2!C76/Cuadro2!$S76</f>
        <v>5.2826520314453755E-3</v>
      </c>
      <c r="D75" s="26">
        <f>+Cuadro2!D76/Cuadro2!$S76</f>
        <v>2.9121028812309832E-5</v>
      </c>
      <c r="E75" s="26">
        <f>+Cuadro2!E76/Cuadro2!$S76</f>
        <v>8.5030432001972705E-5</v>
      </c>
      <c r="F75" s="26">
        <f>+Cuadro2!F76/Cuadro2!$S76</f>
        <v>0.40641401333514654</v>
      </c>
      <c r="G75" s="26">
        <f>+Cuadro2!G76/Cuadro2!$S76</f>
        <v>2.603928231828977E-2</v>
      </c>
      <c r="H75" s="26">
        <f>+Cuadro2!H76/Cuadro2!$S76</f>
        <v>2.2997937238978181E-2</v>
      </c>
      <c r="I75" s="26">
        <f>+Cuadro2!I76/Cuadro2!$S76</f>
        <v>8.5511984074266897E-2</v>
      </c>
      <c r="J75" s="26">
        <f>+Cuadro2!J76/Cuadro2!$S76</f>
        <v>1.3713663265646941E-2</v>
      </c>
      <c r="K75" s="26">
        <f>+Cuadro2!K76/Cuadro2!$S76</f>
        <v>0.12108691777050101</v>
      </c>
      <c r="L75" s="26">
        <f>+Cuadro2!L76/Cuadro2!$S76</f>
        <v>3.3536051750106752E-2</v>
      </c>
      <c r="M75" s="26">
        <f>+Cuadro2!M76/Cuadro2!$S76</f>
        <v>0.16361189746884677</v>
      </c>
      <c r="N75" s="26">
        <f>+Cuadro2!N76/Cuadro2!$S76</f>
        <v>1.9826618472601493E-2</v>
      </c>
      <c r="O75" s="26">
        <f>+Cuadro2!O76/Cuadro2!$S76</f>
        <v>3.3916258016561049E-2</v>
      </c>
      <c r="P75" s="26">
        <f>+Cuadro2!P76/Cuadro2!$S76</f>
        <v>2.8196184950121755E-2</v>
      </c>
      <c r="Q75" s="26">
        <f>+Cuadro2!Q76/Cuadro2!$S76</f>
        <v>3.0671904119930798E-2</v>
      </c>
      <c r="R75" s="26">
        <f>+Cuadro2!R76/Cuadro2!$S76</f>
        <v>9.0804837267425328E-3</v>
      </c>
      <c r="S75" s="26">
        <f>+Cuadro2!S76/Cuadro2!$S76</f>
        <v>1</v>
      </c>
      <c r="U75" s="27"/>
      <c r="V75" s="27"/>
    </row>
    <row r="76" spans="1:22" x14ac:dyDescent="0.2">
      <c r="A76" s="63">
        <f t="shared" ref="A76:A141" si="1">+A75+1</f>
        <v>11</v>
      </c>
      <c r="B76" s="46" t="s">
        <v>66</v>
      </c>
      <c r="C76" s="26">
        <f>+Cuadro2!C77/Cuadro2!$S77</f>
        <v>1.1020395118787857E-2</v>
      </c>
      <c r="D76" s="26">
        <f>+Cuadro2!D77/Cuadro2!$S77</f>
        <v>1.3084466851303566E-5</v>
      </c>
      <c r="E76" s="26">
        <f>+Cuadro2!E77/Cuadro2!$S77</f>
        <v>2.2765308182748326E-5</v>
      </c>
      <c r="F76" s="26">
        <f>+Cuadro2!F77/Cuadro2!$S77</f>
        <v>0.12575132380746412</v>
      </c>
      <c r="G76" s="26">
        <f>+Cuadro2!G77/Cuadro2!$S77</f>
        <v>2.4009769134635584E-2</v>
      </c>
      <c r="H76" s="26">
        <f>+Cuadro2!H77/Cuadro2!$S77</f>
        <v>2.093381636006723E-2</v>
      </c>
      <c r="I76" s="26">
        <f>+Cuadro2!I77/Cuadro2!$S77</f>
        <v>9.7124619819375133E-2</v>
      </c>
      <c r="J76" s="26">
        <f>+Cuadro2!J77/Cuadro2!$S77</f>
        <v>8.9796486926659504E-3</v>
      </c>
      <c r="K76" s="26">
        <f>+Cuadro2!K77/Cuadro2!$S77</f>
        <v>0.10652029660147706</v>
      </c>
      <c r="L76" s="26">
        <f>+Cuadro2!L77/Cuadro2!$S77</f>
        <v>2.5348745924408517E-2</v>
      </c>
      <c r="M76" s="26">
        <f>+Cuadro2!M77/Cuadro2!$S77</f>
        <v>0.12246398286468209</v>
      </c>
      <c r="N76" s="26">
        <f>+Cuadro2!N77/Cuadro2!$S77</f>
        <v>0.23506791229059656</v>
      </c>
      <c r="O76" s="26">
        <f>+Cuadro2!O77/Cuadro2!$S77</f>
        <v>4.7032635513080012E-2</v>
      </c>
      <c r="P76" s="26">
        <f>+Cuadro2!P77/Cuadro2!$S77</f>
        <v>4.5631148725336232E-2</v>
      </c>
      <c r="Q76" s="26">
        <f>+Cuadro2!Q77/Cuadro2!$S77</f>
        <v>0.12247106611775924</v>
      </c>
      <c r="R76" s="26">
        <f>+Cuadro2!R77/Cuadro2!$S77</f>
        <v>7.6087892546302868E-3</v>
      </c>
      <c r="S76" s="26">
        <f>+Cuadro2!S77/Cuadro2!$S77</f>
        <v>1</v>
      </c>
      <c r="U76" s="27"/>
      <c r="V76" s="27"/>
    </row>
    <row r="77" spans="1:22" x14ac:dyDescent="0.2">
      <c r="A77" s="63">
        <f t="shared" si="1"/>
        <v>12</v>
      </c>
      <c r="B77" s="46" t="s">
        <v>67</v>
      </c>
      <c r="C77" s="26">
        <f>+Cuadro2!C78/Cuadro2!$S78</f>
        <v>0.45851713170043534</v>
      </c>
      <c r="D77" s="26">
        <f>+Cuadro2!D78/Cuadro2!$S78</f>
        <v>3.1066243511407494E-5</v>
      </c>
      <c r="E77" s="26">
        <f>+Cuadro2!E78/Cuadro2!$S78</f>
        <v>0</v>
      </c>
      <c r="F77" s="26">
        <f>+Cuadro2!F78/Cuadro2!$S78</f>
        <v>2.9275980651835534E-2</v>
      </c>
      <c r="G77" s="26">
        <f>+Cuadro2!G78/Cuadro2!$S78</f>
        <v>9.2948470416559358E-3</v>
      </c>
      <c r="H77" s="26">
        <f>+Cuadro2!H78/Cuadro2!$S78</f>
        <v>2.6609124360110516E-2</v>
      </c>
      <c r="I77" s="26">
        <f>+Cuadro2!I78/Cuadro2!$S78</f>
        <v>9.8803618982656438E-2</v>
      </c>
      <c r="J77" s="26">
        <f>+Cuadro2!J78/Cuadro2!$S78</f>
        <v>1.662623838826665E-2</v>
      </c>
      <c r="K77" s="26">
        <f>+Cuadro2!K78/Cuadro2!$S78</f>
        <v>9.4983135477625491E-2</v>
      </c>
      <c r="L77" s="26">
        <f>+Cuadro2!L78/Cuadro2!$S78</f>
        <v>2.4067368045551717E-2</v>
      </c>
      <c r="M77" s="26">
        <f>+Cuadro2!M78/Cuadro2!$S78</f>
        <v>0.10913043892217349</v>
      </c>
      <c r="N77" s="26">
        <f>+Cuadro2!N78/Cuadro2!$S78</f>
        <v>1.9650465087617728E-2</v>
      </c>
      <c r="O77" s="26">
        <f>+Cuadro2!O78/Cuadro2!$S78</f>
        <v>2.7762801136207702E-2</v>
      </c>
      <c r="P77" s="26">
        <f>+Cuadro2!P78/Cuadro2!$S78</f>
        <v>4.0570637159798743E-2</v>
      </c>
      <c r="Q77" s="26">
        <f>+Cuadro2!Q78/Cuadro2!$S78</f>
        <v>3.1895004025773131E-2</v>
      </c>
      <c r="R77" s="26">
        <f>+Cuadro2!R78/Cuadro2!$S78</f>
        <v>1.2782142776780157E-2</v>
      </c>
      <c r="S77" s="26">
        <f>+Cuadro2!S78/Cuadro2!$S78</f>
        <v>1</v>
      </c>
      <c r="U77" s="27"/>
      <c r="V77" s="27"/>
    </row>
    <row r="78" spans="1:22" x14ac:dyDescent="0.2">
      <c r="A78" s="63">
        <f t="shared" si="1"/>
        <v>13</v>
      </c>
      <c r="B78" s="46" t="s">
        <v>68</v>
      </c>
      <c r="C78" s="26">
        <f>+Cuadro2!C79/Cuadro2!$S79</f>
        <v>0.22343181415262478</v>
      </c>
      <c r="D78" s="26">
        <f>+Cuadro2!D79/Cuadro2!$S79</f>
        <v>0</v>
      </c>
      <c r="E78" s="26">
        <f>+Cuadro2!E79/Cuadro2!$S79</f>
        <v>0</v>
      </c>
      <c r="F78" s="26">
        <f>+Cuadro2!F79/Cuadro2!$S79</f>
        <v>0.11986471405467254</v>
      </c>
      <c r="G78" s="26">
        <f>+Cuadro2!G79/Cuadro2!$S79</f>
        <v>1.6838304228363271E-2</v>
      </c>
      <c r="H78" s="26">
        <f>+Cuadro2!H79/Cuadro2!$S79</f>
        <v>4.8936937640720761E-2</v>
      </c>
      <c r="I78" s="26">
        <f>+Cuadro2!I79/Cuadro2!$S79</f>
        <v>0.10941028206574679</v>
      </c>
      <c r="J78" s="26">
        <f>+Cuadro2!J79/Cuadro2!$S79</f>
        <v>9.5652092601459099E-3</v>
      </c>
      <c r="K78" s="26">
        <f>+Cuadro2!K79/Cuadro2!$S79</f>
        <v>0.132134393359819</v>
      </c>
      <c r="L78" s="26">
        <f>+Cuadro2!L79/Cuadro2!$S79</f>
        <v>3.1386959337877232E-2</v>
      </c>
      <c r="M78" s="26">
        <f>+Cuadro2!M79/Cuadro2!$S79</f>
        <v>0.17353311307086802</v>
      </c>
      <c r="N78" s="26">
        <f>+Cuadro2!N79/Cuadro2!$S79</f>
        <v>2.5932502446677348E-2</v>
      </c>
      <c r="O78" s="26">
        <f>+Cuadro2!O79/Cuadro2!$S79</f>
        <v>3.9483396308255911E-2</v>
      </c>
      <c r="P78" s="26">
        <f>+Cuadro2!P79/Cuadro2!$S79</f>
        <v>2.6761491576400429E-2</v>
      </c>
      <c r="Q78" s="26">
        <f>+Cuadro2!Q79/Cuadro2!$S79</f>
        <v>2.9626596651057359E-2</v>
      </c>
      <c r="R78" s="26">
        <f>+Cuadro2!R79/Cuadro2!$S79</f>
        <v>1.3094285846770533E-2</v>
      </c>
      <c r="S78" s="26">
        <f>+Cuadro2!S79/Cuadro2!$S79</f>
        <v>1</v>
      </c>
      <c r="U78" s="27"/>
      <c r="V78" s="27"/>
    </row>
    <row r="79" spans="1:22" x14ac:dyDescent="0.2">
      <c r="A79" s="63">
        <f t="shared" si="1"/>
        <v>14</v>
      </c>
      <c r="B79" s="46" t="s">
        <v>69</v>
      </c>
      <c r="C79" s="26">
        <f>+Cuadro2!C80/Cuadro2!$S80</f>
        <v>0.53296576820780284</v>
      </c>
      <c r="D79" s="26">
        <f>+Cuadro2!D80/Cuadro2!$S80</f>
        <v>1.5866291435612561E-5</v>
      </c>
      <c r="E79" s="26">
        <f>+Cuadro2!E80/Cuadro2!$S80</f>
        <v>0</v>
      </c>
      <c r="F79" s="26">
        <f>+Cuadro2!F80/Cuadro2!$S80</f>
        <v>2.7296959440057608E-2</v>
      </c>
      <c r="G79" s="26">
        <f>+Cuadro2!G80/Cuadro2!$S80</f>
        <v>5.9598932310226324E-3</v>
      </c>
      <c r="H79" s="26">
        <f>+Cuadro2!H80/Cuadro2!$S80</f>
        <v>4.6392121392188658E-2</v>
      </c>
      <c r="I79" s="26">
        <f>+Cuadro2!I80/Cuadro2!$S80</f>
        <v>7.8516036899134597E-2</v>
      </c>
      <c r="J79" s="26">
        <f>+Cuadro2!J80/Cuadro2!$S80</f>
        <v>1.833107304072434E-2</v>
      </c>
      <c r="K79" s="26">
        <f>+Cuadro2!K80/Cuadro2!$S80</f>
        <v>9.5573977814887218E-2</v>
      </c>
      <c r="L79" s="26">
        <f>+Cuadro2!L80/Cuadro2!$S80</f>
        <v>2.2119915050077231E-2</v>
      </c>
      <c r="M79" s="26">
        <f>+Cuadro2!M80/Cuadro2!$S80</f>
        <v>9.0358394079121357E-2</v>
      </c>
      <c r="N79" s="26">
        <f>+Cuadro2!N80/Cuadro2!$S80</f>
        <v>8.9606220915498663E-3</v>
      </c>
      <c r="O79" s="26">
        <f>+Cuadro2!O80/Cuadro2!$S80</f>
        <v>2.1112815871528863E-2</v>
      </c>
      <c r="P79" s="26">
        <f>+Cuadro2!P80/Cuadro2!$S80</f>
        <v>2.4668693390261866E-2</v>
      </c>
      <c r="Q79" s="26">
        <f>+Cuadro2!Q80/Cuadro2!$S80</f>
        <v>1.7100184935811429E-2</v>
      </c>
      <c r="R79" s="26">
        <f>+Cuadro2!R80/Cuadro2!$S80</f>
        <v>1.0627678264395838E-2</v>
      </c>
      <c r="S79" s="26">
        <f>+Cuadro2!S80/Cuadro2!$S80</f>
        <v>1</v>
      </c>
      <c r="U79" s="27"/>
      <c r="V79" s="27"/>
    </row>
    <row r="80" spans="1:22" x14ac:dyDescent="0.2">
      <c r="A80" s="63">
        <f t="shared" si="1"/>
        <v>15</v>
      </c>
      <c r="B80" s="46" t="s">
        <v>70</v>
      </c>
      <c r="C80" s="26">
        <f>+Cuadro2!C81/Cuadro2!$S81</f>
        <v>0.39074642776456353</v>
      </c>
      <c r="D80" s="26">
        <f>+Cuadro2!D81/Cuadro2!$S81</f>
        <v>0</v>
      </c>
      <c r="E80" s="26">
        <f>+Cuadro2!E81/Cuadro2!$S81</f>
        <v>0</v>
      </c>
      <c r="F80" s="26">
        <f>+Cuadro2!F81/Cuadro2!$S81</f>
        <v>0.11402218601120881</v>
      </c>
      <c r="G80" s="26">
        <f>+Cuadro2!G81/Cuadro2!$S81</f>
        <v>1.1501316475785879E-2</v>
      </c>
      <c r="H80" s="26">
        <f>+Cuadro2!H81/Cuadro2!$S81</f>
        <v>1.5153699293392756E-2</v>
      </c>
      <c r="I80" s="26">
        <f>+Cuadro2!I81/Cuadro2!$S81</f>
        <v>0.10133255854661323</v>
      </c>
      <c r="J80" s="26">
        <f>+Cuadro2!J81/Cuadro2!$S81</f>
        <v>1.0892011458153899E-2</v>
      </c>
      <c r="K80" s="26">
        <f>+Cuadro2!K81/Cuadro2!$S81</f>
        <v>0.11284587141530343</v>
      </c>
      <c r="L80" s="26">
        <f>+Cuadro2!L81/Cuadro2!$S81</f>
        <v>2.4460455028897422E-2</v>
      </c>
      <c r="M80" s="26">
        <f>+Cuadro2!M81/Cuadro2!$S81</f>
        <v>0.10269866121380329</v>
      </c>
      <c r="N80" s="26">
        <f>+Cuadro2!N81/Cuadro2!$S81</f>
        <v>1.1102076506662836E-2</v>
      </c>
      <c r="O80" s="26">
        <f>+Cuadro2!O81/Cuadro2!$S81</f>
        <v>2.996647632817076E-2</v>
      </c>
      <c r="P80" s="26">
        <f>+Cuadro2!P81/Cuadro2!$S81</f>
        <v>4.2111233504818088E-2</v>
      </c>
      <c r="Q80" s="26">
        <f>+Cuadro2!Q81/Cuadro2!$S81</f>
        <v>2.1639219177202077E-2</v>
      </c>
      <c r="R80" s="26">
        <f>+Cuadro2!R81/Cuadro2!$S81</f>
        <v>1.1527807275424101E-2</v>
      </c>
      <c r="S80" s="26">
        <f>+Cuadro2!S81/Cuadro2!$S81</f>
        <v>1</v>
      </c>
      <c r="U80" s="27"/>
      <c r="V80" s="27"/>
    </row>
    <row r="81" spans="1:22" x14ac:dyDescent="0.2">
      <c r="A81" s="63">
        <f t="shared" si="1"/>
        <v>16</v>
      </c>
      <c r="B81" s="46" t="s">
        <v>71</v>
      </c>
      <c r="C81" s="26">
        <f>+Cuadro2!C82/Cuadro2!$S82</f>
        <v>0.51743571569348901</v>
      </c>
      <c r="D81" s="26">
        <f>+Cuadro2!D82/Cuadro2!$S82</f>
        <v>0</v>
      </c>
      <c r="E81" s="26">
        <f>+Cuadro2!E82/Cuadro2!$S82</f>
        <v>3.5201344280237309E-4</v>
      </c>
      <c r="F81" s="26">
        <f>+Cuadro2!F82/Cuadro2!$S82</f>
        <v>5.12782082222605E-2</v>
      </c>
      <c r="G81" s="26">
        <f>+Cuadro2!G82/Cuadro2!$S82</f>
        <v>1.1035011299308381E-2</v>
      </c>
      <c r="H81" s="26">
        <f>+Cuadro2!H82/Cuadro2!$S82</f>
        <v>2.2307571778036304E-2</v>
      </c>
      <c r="I81" s="26">
        <f>+Cuadro2!I82/Cuadro2!$S82</f>
        <v>0.10167105928463208</v>
      </c>
      <c r="J81" s="26">
        <f>+Cuadro2!J82/Cuadro2!$S82</f>
        <v>7.2583722556771113E-3</v>
      </c>
      <c r="K81" s="26">
        <f>+Cuadro2!K82/Cuadro2!$S82</f>
        <v>8.7368233206240598E-2</v>
      </c>
      <c r="L81" s="26">
        <f>+Cuadro2!L82/Cuadro2!$S82</f>
        <v>1.8115124175214724E-2</v>
      </c>
      <c r="M81" s="26">
        <f>+Cuadro2!M82/Cuadro2!$S82</f>
        <v>8.7194993901478585E-2</v>
      </c>
      <c r="N81" s="26">
        <f>+Cuadro2!N82/Cuadro2!$S82</f>
        <v>1.919366326525155E-2</v>
      </c>
      <c r="O81" s="26">
        <f>+Cuadro2!O82/Cuadro2!$S82</f>
        <v>2.7061848622210821E-2</v>
      </c>
      <c r="P81" s="26">
        <f>+Cuadro2!P82/Cuadro2!$S82</f>
        <v>2.8919897251770556E-2</v>
      </c>
      <c r="Q81" s="26">
        <f>+Cuadro2!Q82/Cuadro2!$S82</f>
        <v>1.2352861216162072E-2</v>
      </c>
      <c r="R81" s="26">
        <f>+Cuadro2!R82/Cuadro2!$S82</f>
        <v>8.455426385465363E-3</v>
      </c>
      <c r="S81" s="26">
        <f>+Cuadro2!S82/Cuadro2!$S82</f>
        <v>1</v>
      </c>
      <c r="U81" s="27"/>
      <c r="V81" s="27"/>
    </row>
    <row r="82" spans="1:22" x14ac:dyDescent="0.2">
      <c r="A82" s="63">
        <f t="shared" si="1"/>
        <v>17</v>
      </c>
      <c r="B82" s="46" t="s">
        <v>72</v>
      </c>
      <c r="C82" s="26">
        <f>+Cuadro2!C83/Cuadro2!$S83</f>
        <v>0.21645302375328521</v>
      </c>
      <c r="D82" s="26">
        <f>+Cuadro2!D83/Cuadro2!$S83</f>
        <v>4.0987872072639199E-5</v>
      </c>
      <c r="E82" s="26">
        <f>+Cuadro2!E83/Cuadro2!$S83</f>
        <v>0</v>
      </c>
      <c r="F82" s="26">
        <f>+Cuadro2!F83/Cuadro2!$S83</f>
        <v>0.14782376663271432</v>
      </c>
      <c r="G82" s="26">
        <f>+Cuadro2!G83/Cuadro2!$S83</f>
        <v>1.8424798289201058E-2</v>
      </c>
      <c r="H82" s="26">
        <f>+Cuadro2!H83/Cuadro2!$S83</f>
        <v>3.3287497860810415E-2</v>
      </c>
      <c r="I82" s="26">
        <f>+Cuadro2!I83/Cuadro2!$S83</f>
        <v>0.1162409108650717</v>
      </c>
      <c r="J82" s="26">
        <f>+Cuadro2!J83/Cuadro2!$S83</f>
        <v>1.7715440723490919E-2</v>
      </c>
      <c r="K82" s="26">
        <f>+Cuadro2!K83/Cuadro2!$S83</f>
        <v>0.14760281368991149</v>
      </c>
      <c r="L82" s="26">
        <f>+Cuadro2!L83/Cuadro2!$S83</f>
        <v>3.4089448290560216E-2</v>
      </c>
      <c r="M82" s="26">
        <f>+Cuadro2!M83/Cuadro2!$S83</f>
        <v>0.14935868716730236</v>
      </c>
      <c r="N82" s="26">
        <f>+Cuadro2!N83/Cuadro2!$S83</f>
        <v>1.4826659302006349E-2</v>
      </c>
      <c r="O82" s="26">
        <f>+Cuadro2!O83/Cuadro2!$S83</f>
        <v>3.6292561007470123E-2</v>
      </c>
      <c r="P82" s="26">
        <f>+Cuadro2!P83/Cuadro2!$S83</f>
        <v>2.6101472847475084E-2</v>
      </c>
      <c r="Q82" s="26">
        <f>+Cuadro2!Q83/Cuadro2!$S83</f>
        <v>2.849135001288897E-2</v>
      </c>
      <c r="R82" s="26">
        <f>+Cuadro2!R83/Cuadro2!$S83</f>
        <v>1.3250581685739277E-2</v>
      </c>
      <c r="S82" s="26">
        <f>+Cuadro2!S83/Cuadro2!$S83</f>
        <v>1</v>
      </c>
      <c r="U82" s="27"/>
      <c r="V82" s="27"/>
    </row>
    <row r="83" spans="1:22" x14ac:dyDescent="0.2">
      <c r="A83" s="63">
        <f t="shared" si="1"/>
        <v>18</v>
      </c>
      <c r="B83" s="46" t="s">
        <v>73</v>
      </c>
      <c r="C83" s="26">
        <f>+Cuadro2!C84/Cuadro2!$S84</f>
        <v>4.8457213998769816E-5</v>
      </c>
      <c r="D83" s="26">
        <f>+Cuadro2!D84/Cuadro2!$S84</f>
        <v>3.2635634165044542E-5</v>
      </c>
      <c r="E83" s="26">
        <f>+Cuadro2!E84/Cuadro2!$S84</f>
        <v>0</v>
      </c>
      <c r="F83" s="26">
        <f>+Cuadro2!F84/Cuadro2!$S84</f>
        <v>0.17375876810490468</v>
      </c>
      <c r="G83" s="26">
        <f>+Cuadro2!G84/Cuadro2!$S84</f>
        <v>2.6727550059484188E-2</v>
      </c>
      <c r="H83" s="26">
        <f>+Cuadro2!H84/Cuadro2!$S84</f>
        <v>2.7740181839466249E-2</v>
      </c>
      <c r="I83" s="26">
        <f>+Cuadro2!I84/Cuadro2!$S84</f>
        <v>0.22807471023778839</v>
      </c>
      <c r="J83" s="26">
        <f>+Cuadro2!J84/Cuadro2!$S84</f>
        <v>1.5312701988754751E-2</v>
      </c>
      <c r="K83" s="26">
        <f>+Cuadro2!K84/Cuadro2!$S84</f>
        <v>0.16318841787305752</v>
      </c>
      <c r="L83" s="26">
        <f>+Cuadro2!L84/Cuadro2!$S84</f>
        <v>2.492620229060527E-2</v>
      </c>
      <c r="M83" s="26">
        <f>+Cuadro2!M84/Cuadro2!$S84</f>
        <v>0.17427148826285058</v>
      </c>
      <c r="N83" s="26">
        <f>+Cuadro2!N84/Cuadro2!$S84</f>
        <v>3.1677169022169147E-2</v>
      </c>
      <c r="O83" s="26">
        <f>+Cuadro2!O84/Cuadro2!$S84</f>
        <v>5.5919602683231762E-2</v>
      </c>
      <c r="P83" s="26">
        <f>+Cuadro2!P84/Cuadro2!$S84</f>
        <v>3.3458572488184429E-2</v>
      </c>
      <c r="Q83" s="26">
        <f>+Cuadro2!Q84/Cuadro2!$S84</f>
        <v>3.2335469855349221E-2</v>
      </c>
      <c r="R83" s="26">
        <f>+Cuadro2!R84/Cuadro2!$S84</f>
        <v>1.2528072445990017E-2</v>
      </c>
      <c r="S83" s="26">
        <f>+Cuadro2!S84/Cuadro2!$S84</f>
        <v>1</v>
      </c>
      <c r="U83" s="27"/>
      <c r="V83" s="27"/>
    </row>
    <row r="84" spans="1:22" x14ac:dyDescent="0.2">
      <c r="A84" s="63">
        <f t="shared" si="1"/>
        <v>19</v>
      </c>
      <c r="B84" s="46" t="s">
        <v>74</v>
      </c>
      <c r="C84" s="26">
        <f>+Cuadro2!C85/Cuadro2!$S85</f>
        <v>2.7442734603907552E-2</v>
      </c>
      <c r="D84" s="26">
        <f>+Cuadro2!D85/Cuadro2!$S85</f>
        <v>5.0384133495729737E-6</v>
      </c>
      <c r="E84" s="26">
        <f>+Cuadro2!E85/Cuadro2!$S85</f>
        <v>0</v>
      </c>
      <c r="F84" s="26">
        <f>+Cuadro2!F85/Cuadro2!$S85</f>
        <v>0.27755014498570574</v>
      </c>
      <c r="G84" s="26">
        <f>+Cuadro2!G85/Cuadro2!$S85</f>
        <v>3.933657452815819E-2</v>
      </c>
      <c r="H84" s="26">
        <f>+Cuadro2!H85/Cuadro2!$S85</f>
        <v>4.7213404042875766E-2</v>
      </c>
      <c r="I84" s="26">
        <f>+Cuadro2!I85/Cuadro2!$S85</f>
        <v>0.11670761195597476</v>
      </c>
      <c r="J84" s="26">
        <f>+Cuadro2!J85/Cuadro2!$S85</f>
        <v>2.2592090821766539E-2</v>
      </c>
      <c r="K84" s="26">
        <f>+Cuadro2!K85/Cuadro2!$S85</f>
        <v>0.1075142253299631</v>
      </c>
      <c r="L84" s="26">
        <f>+Cuadro2!L85/Cuadro2!$S85</f>
        <v>3.6868905579372377E-2</v>
      </c>
      <c r="M84" s="26">
        <f>+Cuadro2!M85/Cuadro2!$S85</f>
        <v>0.14945594973375936</v>
      </c>
      <c r="N84" s="26">
        <f>+Cuadro2!N85/Cuadro2!$S85</f>
        <v>1.499113579079874E-2</v>
      </c>
      <c r="O84" s="26">
        <f>+Cuadro2!O85/Cuadro2!$S85</f>
        <v>5.2337451347926729E-2</v>
      </c>
      <c r="P84" s="26">
        <f>+Cuadro2!P85/Cuadro2!$S85</f>
        <v>7.07439097918795E-2</v>
      </c>
      <c r="Q84" s="26">
        <f>+Cuadro2!Q85/Cuadro2!$S85</f>
        <v>2.5444210222486628E-2</v>
      </c>
      <c r="R84" s="26">
        <f>+Cuadro2!R85/Cuadro2!$S85</f>
        <v>1.1796612852075467E-2</v>
      </c>
      <c r="S84" s="26">
        <f>+Cuadro2!S85/Cuadro2!$S85</f>
        <v>1</v>
      </c>
      <c r="U84" s="27"/>
      <c r="V84" s="27"/>
    </row>
    <row r="85" spans="1:22" x14ac:dyDescent="0.2">
      <c r="A85" s="63">
        <f t="shared" si="1"/>
        <v>20</v>
      </c>
      <c r="B85" s="46" t="s">
        <v>75</v>
      </c>
      <c r="C85" s="26">
        <f>+Cuadro2!C86/Cuadro2!$S86</f>
        <v>0.26715399518969307</v>
      </c>
      <c r="D85" s="26">
        <f>+Cuadro2!D86/Cuadro2!$S86</f>
        <v>0</v>
      </c>
      <c r="E85" s="26">
        <f>+Cuadro2!E86/Cuadro2!$S86</f>
        <v>0</v>
      </c>
      <c r="F85" s="26">
        <f>+Cuadro2!F86/Cuadro2!$S86</f>
        <v>5.3071086161559193E-2</v>
      </c>
      <c r="G85" s="26">
        <f>+Cuadro2!G86/Cuadro2!$S86</f>
        <v>2.2655829014233422E-2</v>
      </c>
      <c r="H85" s="26">
        <f>+Cuadro2!H86/Cuadro2!$S86</f>
        <v>5.2198310909196674E-2</v>
      </c>
      <c r="I85" s="26">
        <f>+Cuadro2!I86/Cuadro2!$S86</f>
        <v>0.11328111375929176</v>
      </c>
      <c r="J85" s="26">
        <f>+Cuadro2!J86/Cuadro2!$S86</f>
        <v>3.2595134310913166E-3</v>
      </c>
      <c r="K85" s="26">
        <f>+Cuadro2!K86/Cuadro2!$S86</f>
        <v>6.5576908732997152E-2</v>
      </c>
      <c r="L85" s="26">
        <f>+Cuadro2!L86/Cuadro2!$S86</f>
        <v>2.7653524973839255E-2</v>
      </c>
      <c r="M85" s="26">
        <f>+Cuadro2!M86/Cuadro2!$S86</f>
        <v>0.15458934884695852</v>
      </c>
      <c r="N85" s="26">
        <f>+Cuadro2!N86/Cuadro2!$S86</f>
        <v>8.8756128978465715E-2</v>
      </c>
      <c r="O85" s="26">
        <f>+Cuadro2!O86/Cuadro2!$S86</f>
        <v>4.9828079224578201E-2</v>
      </c>
      <c r="P85" s="26">
        <f>+Cuadro2!P86/Cuadro2!$S86</f>
        <v>5.9528880066833996E-2</v>
      </c>
      <c r="Q85" s="26">
        <f>+Cuadro2!Q86/Cuadro2!$S86</f>
        <v>2.9348720669137577E-2</v>
      </c>
      <c r="R85" s="26">
        <f>+Cuadro2!R86/Cuadro2!$S86</f>
        <v>1.3098560042124197E-2</v>
      </c>
      <c r="S85" s="26">
        <f>+Cuadro2!S86/Cuadro2!$S86</f>
        <v>1</v>
      </c>
      <c r="U85" s="27"/>
      <c r="V85" s="27"/>
    </row>
    <row r="86" spans="1:22" x14ac:dyDescent="0.2">
      <c r="A86" s="63">
        <f t="shared" si="1"/>
        <v>21</v>
      </c>
      <c r="B86" s="46" t="s">
        <v>76</v>
      </c>
      <c r="C86" s="26">
        <f>+Cuadro2!C87/Cuadro2!$S87</f>
        <v>0.32843651914486488</v>
      </c>
      <c r="D86" s="26">
        <f>+Cuadro2!D87/Cuadro2!$S87</f>
        <v>0</v>
      </c>
      <c r="E86" s="26">
        <f>+Cuadro2!E87/Cuadro2!$S87</f>
        <v>0</v>
      </c>
      <c r="F86" s="26">
        <f>+Cuadro2!F87/Cuadro2!$S87</f>
        <v>6.5069003123237781E-2</v>
      </c>
      <c r="G86" s="26">
        <f>+Cuadro2!G87/Cuadro2!$S87</f>
        <v>1.7383024922540367E-2</v>
      </c>
      <c r="H86" s="26">
        <f>+Cuadro2!H87/Cuadro2!$S87</f>
        <v>1.829424525883876E-2</v>
      </c>
      <c r="I86" s="26">
        <f>+Cuadro2!I87/Cuadro2!$S87</f>
        <v>7.5107503450920751E-2</v>
      </c>
      <c r="J86" s="26">
        <f>+Cuadro2!J87/Cuadro2!$S87</f>
        <v>1.4010356083619143E-2</v>
      </c>
      <c r="K86" s="26">
        <f>+Cuadro2!K87/Cuadro2!$S87</f>
        <v>0.11316714947649026</v>
      </c>
      <c r="L86" s="26">
        <f>+Cuadro2!L87/Cuadro2!$S87</f>
        <v>2.7624930226042472E-2</v>
      </c>
      <c r="M86" s="26">
        <f>+Cuadro2!M87/Cuadro2!$S87</f>
        <v>0.15139490113282036</v>
      </c>
      <c r="N86" s="26">
        <f>+Cuadro2!N87/Cuadro2!$S87</f>
        <v>3.5775504531720827E-2</v>
      </c>
      <c r="O86" s="26">
        <f>+Cuadro2!O87/Cuadro2!$S87</f>
        <v>4.7238059453576342E-2</v>
      </c>
      <c r="P86" s="26">
        <f>+Cuadro2!P87/Cuadro2!$S87</f>
        <v>6.6159542005784902E-2</v>
      </c>
      <c r="Q86" s="26">
        <f>+Cuadro2!Q87/Cuadro2!$S87</f>
        <v>2.8283929381315905E-2</v>
      </c>
      <c r="R86" s="26">
        <f>+Cuadro2!R87/Cuadro2!$S87</f>
        <v>1.2055331808227402E-2</v>
      </c>
      <c r="S86" s="26">
        <f>+Cuadro2!S87/Cuadro2!$S87</f>
        <v>1</v>
      </c>
      <c r="U86" s="27"/>
      <c r="V86" s="27"/>
    </row>
    <row r="87" spans="1:22" x14ac:dyDescent="0.2">
      <c r="A87" s="63">
        <f t="shared" si="1"/>
        <v>22</v>
      </c>
      <c r="B87" s="46" t="s">
        <v>77</v>
      </c>
      <c r="C87" s="26">
        <f>+Cuadro2!C88/Cuadro2!$S88</f>
        <v>1.9221095225530798E-4</v>
      </c>
      <c r="D87" s="26">
        <f>+Cuadro2!D88/Cuadro2!$S88</f>
        <v>1.1166314410781752E-5</v>
      </c>
      <c r="E87" s="26">
        <f>+Cuadro2!E88/Cuadro2!$S88</f>
        <v>0</v>
      </c>
      <c r="F87" s="26">
        <f>+Cuadro2!F88/Cuadro2!$S88</f>
        <v>0.41258275259543953</v>
      </c>
      <c r="G87" s="26">
        <f>+Cuadro2!G88/Cuadro2!$S88</f>
        <v>1.9853870639498446E-2</v>
      </c>
      <c r="H87" s="26">
        <f>+Cuadro2!H88/Cuadro2!$S88</f>
        <v>4.0506243557546708E-2</v>
      </c>
      <c r="I87" s="26">
        <f>+Cuadro2!I88/Cuadro2!$S88</f>
        <v>9.6109608172104941E-2</v>
      </c>
      <c r="J87" s="26">
        <f>+Cuadro2!J88/Cuadro2!$S88</f>
        <v>1.0266465069545426E-2</v>
      </c>
      <c r="K87" s="26">
        <f>+Cuadro2!K88/Cuadro2!$S88</f>
        <v>0.11193140961652338</v>
      </c>
      <c r="L87" s="26">
        <f>+Cuadro2!L88/Cuadro2!$S88</f>
        <v>1.3028009905300472E-2</v>
      </c>
      <c r="M87" s="26">
        <f>+Cuadro2!M88/Cuadro2!$S88</f>
        <v>0.15774516175900005</v>
      </c>
      <c r="N87" s="26">
        <f>+Cuadro2!N88/Cuadro2!$S88</f>
        <v>1.5037895946483882E-2</v>
      </c>
      <c r="O87" s="26">
        <f>+Cuadro2!O88/Cuadro2!$S88</f>
        <v>3.8097718617273353E-2</v>
      </c>
      <c r="P87" s="26">
        <f>+Cuadro2!P88/Cuadro2!$S88</f>
        <v>2.5204128492446302E-2</v>
      </c>
      <c r="Q87" s="26">
        <f>+Cuadro2!Q88/Cuadro2!$S88</f>
        <v>3.5214531611469826E-2</v>
      </c>
      <c r="R87" s="26">
        <f>+Cuadro2!R88/Cuadro2!$S88</f>
        <v>2.4218826750701659E-2</v>
      </c>
      <c r="S87" s="26">
        <f>+Cuadro2!S88/Cuadro2!$S88</f>
        <v>1</v>
      </c>
      <c r="U87" s="27"/>
      <c r="V87" s="27"/>
    </row>
    <row r="88" spans="1:22" x14ac:dyDescent="0.2">
      <c r="A88" s="63">
        <f t="shared" si="1"/>
        <v>23</v>
      </c>
      <c r="B88" s="46" t="s">
        <v>78</v>
      </c>
      <c r="C88" s="26">
        <f>+Cuadro2!C89/Cuadro2!$S89</f>
        <v>0.31545735724842267</v>
      </c>
      <c r="D88" s="26">
        <f>+Cuadro2!D89/Cuadro2!$S89</f>
        <v>3.4836478706623682E-4</v>
      </c>
      <c r="E88" s="26">
        <f>+Cuadro2!E89/Cuadro2!$S89</f>
        <v>0</v>
      </c>
      <c r="F88" s="26">
        <f>+Cuadro2!F89/Cuadro2!$S89</f>
        <v>9.9423336469676646E-2</v>
      </c>
      <c r="G88" s="26">
        <f>+Cuadro2!G89/Cuadro2!$S89</f>
        <v>1.3666297594712095E-2</v>
      </c>
      <c r="H88" s="26">
        <f>+Cuadro2!H89/Cuadro2!$S89</f>
        <v>4.3915239099246453E-2</v>
      </c>
      <c r="I88" s="26">
        <f>+Cuadro2!I89/Cuadro2!$S89</f>
        <v>6.0832062379983683E-2</v>
      </c>
      <c r="J88" s="26">
        <f>+Cuadro2!J89/Cuadro2!$S89</f>
        <v>2.1619759928968526E-2</v>
      </c>
      <c r="K88" s="26">
        <f>+Cuadro2!K89/Cuadro2!$S89</f>
        <v>6.2978639334312747E-2</v>
      </c>
      <c r="L88" s="26">
        <f>+Cuadro2!L89/Cuadro2!$S89</f>
        <v>2.0314608472282596E-2</v>
      </c>
      <c r="M88" s="26">
        <f>+Cuadro2!M89/Cuadro2!$S89</f>
        <v>0.22901586337909366</v>
      </c>
      <c r="N88" s="26">
        <f>+Cuadro2!N89/Cuadro2!$S89</f>
        <v>2.5605876422529796E-2</v>
      </c>
      <c r="O88" s="26">
        <f>+Cuadro2!O89/Cuadro2!$S89</f>
        <v>3.3398070542043024E-2</v>
      </c>
      <c r="P88" s="26">
        <f>+Cuadro2!P89/Cuadro2!$S89</f>
        <v>3.1411016006876513E-2</v>
      </c>
      <c r="Q88" s="26">
        <f>+Cuadro2!Q89/Cuadro2!$S89</f>
        <v>3.2041984902641443E-2</v>
      </c>
      <c r="R88" s="26">
        <f>+Cuadro2!R89/Cuadro2!$S89</f>
        <v>9.9715234321436988E-3</v>
      </c>
      <c r="S88" s="26">
        <f>+Cuadro2!S89/Cuadro2!$S89</f>
        <v>1</v>
      </c>
      <c r="U88" s="27"/>
      <c r="V88" s="27"/>
    </row>
    <row r="89" spans="1:22" x14ac:dyDescent="0.2">
      <c r="A89" s="63">
        <f t="shared" si="1"/>
        <v>24</v>
      </c>
      <c r="B89" s="46" t="s">
        <v>79</v>
      </c>
      <c r="C89" s="26">
        <f>+Cuadro2!C90/Cuadro2!$S90</f>
        <v>0.13127440429758325</v>
      </c>
      <c r="D89" s="26">
        <f>+Cuadro2!D90/Cuadro2!$S90</f>
        <v>4.4799376262426898E-5</v>
      </c>
      <c r="E89" s="26">
        <f>+Cuadro2!E90/Cuadro2!$S90</f>
        <v>1.6066576092280856E-4</v>
      </c>
      <c r="F89" s="26">
        <f>+Cuadro2!F90/Cuadro2!$S90</f>
        <v>9.8806309001114645E-2</v>
      </c>
      <c r="G89" s="26">
        <f>+Cuadro2!G90/Cuadro2!$S90</f>
        <v>0.24416867800111558</v>
      </c>
      <c r="H89" s="26">
        <f>+Cuadro2!H90/Cuadro2!$S90</f>
        <v>5.516773696428201E-2</v>
      </c>
      <c r="I89" s="26">
        <f>+Cuadro2!I90/Cuadro2!$S90</f>
        <v>6.3686733337920826E-2</v>
      </c>
      <c r="J89" s="26">
        <f>+Cuadro2!J90/Cuadro2!$S90</f>
        <v>1.010435935033703E-2</v>
      </c>
      <c r="K89" s="26">
        <f>+Cuadro2!K90/Cuadro2!$S90</f>
        <v>0.11648959658993503</v>
      </c>
      <c r="L89" s="26">
        <f>+Cuadro2!L90/Cuadro2!$S90</f>
        <v>1.6591551242795474E-2</v>
      </c>
      <c r="M89" s="26">
        <f>+Cuadro2!M90/Cuadro2!$S90</f>
        <v>0.13250371654329837</v>
      </c>
      <c r="N89" s="26">
        <f>+Cuadro2!N90/Cuadro2!$S90</f>
        <v>1.0515521296751196E-2</v>
      </c>
      <c r="O89" s="26">
        <f>+Cuadro2!O90/Cuadro2!$S90</f>
        <v>3.9175093023162882E-2</v>
      </c>
      <c r="P89" s="26">
        <f>+Cuadro2!P90/Cuadro2!$S90</f>
        <v>2.9015317942352715E-2</v>
      </c>
      <c r="Q89" s="26">
        <f>+Cuadro2!Q90/Cuadro2!$S90</f>
        <v>3.9088221372353703E-2</v>
      </c>
      <c r="R89" s="26">
        <f>+Cuadro2!R90/Cuadro2!$S90</f>
        <v>1.3207295899812161E-2</v>
      </c>
      <c r="S89" s="26">
        <f>+Cuadro2!S90/Cuadro2!$S90</f>
        <v>1</v>
      </c>
      <c r="U89" s="27"/>
      <c r="V89" s="27"/>
    </row>
    <row r="90" spans="1:22" x14ac:dyDescent="0.2">
      <c r="A90" s="63">
        <f t="shared" si="1"/>
        <v>25</v>
      </c>
      <c r="B90" s="46" t="s">
        <v>80</v>
      </c>
      <c r="C90" s="26">
        <f>+Cuadro2!C91/Cuadro2!$S91</f>
        <v>8.9994797682150934E-2</v>
      </c>
      <c r="D90" s="26">
        <f>+Cuadro2!D91/Cuadro2!$S91</f>
        <v>9.285339695798356E-6</v>
      </c>
      <c r="E90" s="26">
        <f>+Cuadro2!E91/Cuadro2!$S91</f>
        <v>4.5365290791864155E-4</v>
      </c>
      <c r="F90" s="26">
        <f>+Cuadro2!F91/Cuadro2!$S91</f>
        <v>9.4157269276194097E-2</v>
      </c>
      <c r="G90" s="26">
        <f>+Cuadro2!G91/Cuadro2!$S91</f>
        <v>2.9266658371492806E-2</v>
      </c>
      <c r="H90" s="26">
        <f>+Cuadro2!H91/Cuadro2!$S91</f>
        <v>1.2377727731632608E-2</v>
      </c>
      <c r="I90" s="26">
        <f>+Cuadro2!I91/Cuadro2!$S91</f>
        <v>0.10081607604952117</v>
      </c>
      <c r="J90" s="26">
        <f>+Cuadro2!J91/Cuadro2!$S91</f>
        <v>2.2367856487534987E-2</v>
      </c>
      <c r="K90" s="26">
        <f>+Cuadro2!K91/Cuadro2!$S91</f>
        <v>0.14460994832224405</v>
      </c>
      <c r="L90" s="26">
        <f>+Cuadro2!L91/Cuadro2!$S91</f>
        <v>5.0539687299985696E-2</v>
      </c>
      <c r="M90" s="26">
        <f>+Cuadro2!M91/Cuadro2!$S91</f>
        <v>0.18478662948235902</v>
      </c>
      <c r="N90" s="26">
        <f>+Cuadro2!N91/Cuadro2!$S91</f>
        <v>0.11213742759242604</v>
      </c>
      <c r="O90" s="26">
        <f>+Cuadro2!O91/Cuadro2!$S91</f>
        <v>6.0080950939264306E-2</v>
      </c>
      <c r="P90" s="26">
        <f>+Cuadro2!P91/Cuadro2!$S91</f>
        <v>4.2387832952885847E-2</v>
      </c>
      <c r="Q90" s="26">
        <f>+Cuadro2!Q91/Cuadro2!$S91</f>
        <v>3.6116105016778942E-2</v>
      </c>
      <c r="R90" s="26">
        <f>+Cuadro2!R91/Cuadro2!$S91</f>
        <v>1.9898094547914982E-2</v>
      </c>
      <c r="S90" s="26">
        <f>+Cuadro2!S91/Cuadro2!$S91</f>
        <v>1</v>
      </c>
      <c r="U90" s="27"/>
      <c r="V90" s="27"/>
    </row>
    <row r="91" spans="1:22" x14ac:dyDescent="0.2">
      <c r="A91" s="63">
        <f t="shared" si="1"/>
        <v>26</v>
      </c>
      <c r="B91" s="46" t="s">
        <v>81</v>
      </c>
      <c r="C91" s="26">
        <f>+Cuadro2!C92/Cuadro2!$S92</f>
        <v>6.8563129818477659E-4</v>
      </c>
      <c r="D91" s="26">
        <f>+Cuadro2!D92/Cuadro2!$S92</f>
        <v>1.5630515707591588E-5</v>
      </c>
      <c r="E91" s="26">
        <f>+Cuadro2!E92/Cuadro2!$S92</f>
        <v>0</v>
      </c>
      <c r="F91" s="26">
        <f>+Cuadro2!F92/Cuadro2!$S92</f>
        <v>0.48303404824326385</v>
      </c>
      <c r="G91" s="26">
        <f>+Cuadro2!G92/Cuadro2!$S92</f>
        <v>1.3048120686280459E-2</v>
      </c>
      <c r="H91" s="26">
        <f>+Cuadro2!H92/Cuadro2!$S92</f>
        <v>1.5742994921017026E-2</v>
      </c>
      <c r="I91" s="26">
        <f>+Cuadro2!I92/Cuadro2!$S92</f>
        <v>9.5650152330289423E-2</v>
      </c>
      <c r="J91" s="26">
        <f>+Cuadro2!J92/Cuadro2!$S92</f>
        <v>2.8390805420714389E-2</v>
      </c>
      <c r="K91" s="26">
        <f>+Cuadro2!K92/Cuadro2!$S92</f>
        <v>0.1000770809778895</v>
      </c>
      <c r="L91" s="26">
        <f>+Cuadro2!L92/Cuadro2!$S92</f>
        <v>1.2848963500712528E-2</v>
      </c>
      <c r="M91" s="26">
        <f>+Cuadro2!M92/Cuadro2!$S92</f>
        <v>0.15108352765305097</v>
      </c>
      <c r="N91" s="26">
        <f>+Cuadro2!N92/Cuadro2!$S92</f>
        <v>1.4124695326129864E-2</v>
      </c>
      <c r="O91" s="26">
        <f>+Cuadro2!O92/Cuadro2!$S92</f>
        <v>3.57680554910225E-2</v>
      </c>
      <c r="P91" s="26">
        <f>+Cuadro2!P92/Cuadro2!$S92</f>
        <v>1.8189442199655081E-2</v>
      </c>
      <c r="Q91" s="26">
        <f>+Cuadro2!Q92/Cuadro2!$S92</f>
        <v>1.7057763687786172E-2</v>
      </c>
      <c r="R91" s="26">
        <f>+Cuadro2!R92/Cuadro2!$S92</f>
        <v>1.4283087748295831E-2</v>
      </c>
      <c r="S91" s="26">
        <f>+Cuadro2!S92/Cuadro2!$S92</f>
        <v>1</v>
      </c>
      <c r="U91" s="27"/>
      <c r="V91" s="27"/>
    </row>
    <row r="92" spans="1:22" x14ac:dyDescent="0.2">
      <c r="A92" s="63">
        <f t="shared" si="1"/>
        <v>27</v>
      </c>
      <c r="B92" s="46" t="s">
        <v>82</v>
      </c>
      <c r="C92" s="26">
        <f>+Cuadro2!C93/Cuadro2!$S93</f>
        <v>0.2345233577363689</v>
      </c>
      <c r="D92" s="26">
        <f>+Cuadro2!D93/Cuadro2!$S93</f>
        <v>2.2374886132651943E-5</v>
      </c>
      <c r="E92" s="26">
        <f>+Cuadro2!E93/Cuadro2!$S93</f>
        <v>0</v>
      </c>
      <c r="F92" s="26">
        <f>+Cuadro2!F93/Cuadro2!$S93</f>
        <v>0.15621303087321231</v>
      </c>
      <c r="G92" s="26">
        <f>+Cuadro2!G93/Cuadro2!$S93</f>
        <v>3.129096627340968E-2</v>
      </c>
      <c r="H92" s="26">
        <f>+Cuadro2!H93/Cuadro2!$S93</f>
        <v>7.613613089285394E-2</v>
      </c>
      <c r="I92" s="26">
        <f>+Cuadro2!I93/Cuadro2!$S93</f>
        <v>8.8270027551643315E-2</v>
      </c>
      <c r="J92" s="26">
        <f>+Cuadro2!J93/Cuadro2!$S93</f>
        <v>1.8229775076782275E-2</v>
      </c>
      <c r="K92" s="26">
        <f>+Cuadro2!K93/Cuadro2!$S93</f>
        <v>0.11510076784864262</v>
      </c>
      <c r="L92" s="26">
        <f>+Cuadro2!L93/Cuadro2!$S93</f>
        <v>3.2530891811477648E-2</v>
      </c>
      <c r="M92" s="26">
        <f>+Cuadro2!M93/Cuadro2!$S93</f>
        <v>0.13703729980501761</v>
      </c>
      <c r="N92" s="26">
        <f>+Cuadro2!N93/Cuadro2!$S93</f>
        <v>1.3964058392146855E-2</v>
      </c>
      <c r="O92" s="26">
        <f>+Cuadro2!O93/Cuadro2!$S93</f>
        <v>3.4186364626083494E-2</v>
      </c>
      <c r="P92" s="26">
        <f>+Cuadro2!P93/Cuadro2!$S93</f>
        <v>2.3711773439214202E-2</v>
      </c>
      <c r="Q92" s="26">
        <f>+Cuadro2!Q93/Cuadro2!$S93</f>
        <v>2.7713939768478402E-2</v>
      </c>
      <c r="R92" s="26">
        <f>+Cuadro2!R93/Cuadro2!$S93</f>
        <v>1.1069241018536053E-2</v>
      </c>
      <c r="S92" s="26">
        <f>+Cuadro2!S93/Cuadro2!$S93</f>
        <v>1</v>
      </c>
      <c r="U92" s="27"/>
      <c r="V92" s="27"/>
    </row>
    <row r="93" spans="1:22" x14ac:dyDescent="0.2">
      <c r="A93" s="63">
        <f t="shared" si="1"/>
        <v>28</v>
      </c>
      <c r="B93" s="46" t="s">
        <v>83</v>
      </c>
      <c r="C93" s="26">
        <f>+Cuadro2!C94/Cuadro2!$S94</f>
        <v>2.7367933977508623E-2</v>
      </c>
      <c r="D93" s="26">
        <f>+Cuadro2!D94/Cuadro2!$S94</f>
        <v>2.6824049992217381E-3</v>
      </c>
      <c r="E93" s="26">
        <f>+Cuadro2!E94/Cuadro2!$S94</f>
        <v>0</v>
      </c>
      <c r="F93" s="26">
        <f>+Cuadro2!F94/Cuadro2!$S94</f>
        <v>3.9816970673719303E-2</v>
      </c>
      <c r="G93" s="26">
        <f>+Cuadro2!G94/Cuadro2!$S94</f>
        <v>1.844322579584488E-2</v>
      </c>
      <c r="H93" s="26">
        <f>+Cuadro2!H94/Cuadro2!$S94</f>
        <v>5.1130969570447576E-2</v>
      </c>
      <c r="I93" s="26">
        <f>+Cuadro2!I94/Cuadro2!$S94</f>
        <v>7.3449110473482168E-2</v>
      </c>
      <c r="J93" s="26">
        <f>+Cuadro2!J94/Cuadro2!$S94</f>
        <v>6.0626400693751255E-2</v>
      </c>
      <c r="K93" s="26">
        <f>+Cuadro2!K94/Cuadro2!$S94</f>
        <v>4.6358147123704396E-2</v>
      </c>
      <c r="L93" s="26">
        <f>+Cuadro2!L94/Cuadro2!$S94</f>
        <v>2.5882236641079831E-2</v>
      </c>
      <c r="M93" s="26">
        <f>+Cuadro2!M94/Cuadro2!$S94</f>
        <v>0.5179533922339904</v>
      </c>
      <c r="N93" s="26">
        <f>+Cuadro2!N94/Cuadro2!$S94</f>
        <v>2.974788757650763E-2</v>
      </c>
      <c r="O93" s="26">
        <f>+Cuadro2!O94/Cuadro2!$S94</f>
        <v>2.6755632312032426E-2</v>
      </c>
      <c r="P93" s="26">
        <f>+Cuadro2!P94/Cuadro2!$S94</f>
        <v>2.53709500650387E-2</v>
      </c>
      <c r="Q93" s="26">
        <f>+Cuadro2!Q94/Cuadro2!$S94</f>
        <v>4.605360083943117E-2</v>
      </c>
      <c r="R93" s="26">
        <f>+Cuadro2!R94/Cuadro2!$S94</f>
        <v>8.3611370242398855E-3</v>
      </c>
      <c r="S93" s="26">
        <f>+Cuadro2!S94/Cuadro2!$S94</f>
        <v>1</v>
      </c>
      <c r="U93" s="27"/>
      <c r="V93" s="27"/>
    </row>
    <row r="94" spans="1:22" ht="5.0999999999999996" customHeight="1" x14ac:dyDescent="0.2">
      <c r="A94" s="63"/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U94" s="27"/>
      <c r="V94" s="27"/>
    </row>
    <row r="95" spans="1:22" x14ac:dyDescent="0.2">
      <c r="A95" s="63">
        <v>1</v>
      </c>
      <c r="B95" s="46" t="s">
        <v>84</v>
      </c>
      <c r="C95" s="26">
        <f>+Cuadro2!C96/Cuadro2!$S96</f>
        <v>2.2907748291152124E-3</v>
      </c>
      <c r="D95" s="26">
        <f>+Cuadro2!D96/Cuadro2!$S96</f>
        <v>3.370004146902455E-5</v>
      </c>
      <c r="E95" s="26">
        <f>+Cuadro2!E96/Cuadro2!$S96</f>
        <v>0</v>
      </c>
      <c r="F95" s="26">
        <f>+Cuadro2!F96/Cuadro2!$S96</f>
        <v>0.13150000131093095</v>
      </c>
      <c r="G95" s="26">
        <f>+Cuadro2!G96/Cuadro2!$S96</f>
        <v>2.1545906155010716E-2</v>
      </c>
      <c r="H95" s="26">
        <f>+Cuadro2!H96/Cuadro2!$S96</f>
        <v>3.295099804398622E-2</v>
      </c>
      <c r="I95" s="26">
        <f>+Cuadro2!I96/Cuadro2!$S96</f>
        <v>0.18558798537090165</v>
      </c>
      <c r="J95" s="26">
        <f>+Cuadro2!J96/Cuadro2!$S96</f>
        <v>4.3951243392267532E-2</v>
      </c>
      <c r="K95" s="26">
        <f>+Cuadro2!K96/Cuadro2!$S96</f>
        <v>0.15440818773126588</v>
      </c>
      <c r="L95" s="26">
        <f>+Cuadro2!L96/Cuadro2!$S96</f>
        <v>1.5270785254413758E-2</v>
      </c>
      <c r="M95" s="26">
        <f>+Cuadro2!M96/Cuadro2!$S96</f>
        <v>0.25195067751066619</v>
      </c>
      <c r="N95" s="26">
        <f>+Cuadro2!N96/Cuadro2!$S96</f>
        <v>1.6548388086900862E-2</v>
      </c>
      <c r="O95" s="26">
        <f>+Cuadro2!O96/Cuadro2!$S96</f>
        <v>6.2227208540255929E-2</v>
      </c>
      <c r="P95" s="26">
        <f>+Cuadro2!P96/Cuadro2!$S96</f>
        <v>1.4308623675317291E-2</v>
      </c>
      <c r="Q95" s="26">
        <f>+Cuadro2!Q96/Cuadro2!$S96</f>
        <v>4.2992329391511271E-2</v>
      </c>
      <c r="R95" s="26">
        <f>+Cuadro2!R96/Cuadro2!$S96</f>
        <v>2.4433190665987457E-2</v>
      </c>
      <c r="S95" s="26">
        <f>+Cuadro2!S96/Cuadro2!$S96</f>
        <v>1</v>
      </c>
      <c r="U95" s="27"/>
      <c r="V95" s="27"/>
    </row>
    <row r="96" spans="1:22" x14ac:dyDescent="0.2">
      <c r="A96" s="63">
        <f t="shared" si="1"/>
        <v>2</v>
      </c>
      <c r="B96" s="46" t="s">
        <v>85</v>
      </c>
      <c r="C96" s="26">
        <f>+Cuadro2!C97/Cuadro2!$S97</f>
        <v>0</v>
      </c>
      <c r="D96" s="26">
        <f>+Cuadro2!D97/Cuadro2!$S97</f>
        <v>1.2720884967242061E-5</v>
      </c>
      <c r="E96" s="26">
        <f>+Cuadro2!E97/Cuadro2!$S97</f>
        <v>0</v>
      </c>
      <c r="F96" s="26">
        <f>+Cuadro2!F97/Cuadro2!$S97</f>
        <v>0.27319654291033713</v>
      </c>
      <c r="G96" s="26">
        <f>+Cuadro2!G97/Cuadro2!$S97</f>
        <v>2.355843375164127E-2</v>
      </c>
      <c r="H96" s="26">
        <f>+Cuadro2!H97/Cuadro2!$S97</f>
        <v>4.0929865885665551E-2</v>
      </c>
      <c r="I96" s="26">
        <f>+Cuadro2!I97/Cuadro2!$S97</f>
        <v>0.14133915705166861</v>
      </c>
      <c r="J96" s="26">
        <f>+Cuadro2!J97/Cuadro2!$S97</f>
        <v>2.2982020925082249E-2</v>
      </c>
      <c r="K96" s="26">
        <f>+Cuadro2!K97/Cuadro2!$S97</f>
        <v>0.11938303574198415</v>
      </c>
      <c r="L96" s="26">
        <f>+Cuadro2!L97/Cuadro2!$S97</f>
        <v>2.3185969009923278E-2</v>
      </c>
      <c r="M96" s="26">
        <f>+Cuadro2!M97/Cuadro2!$S97</f>
        <v>0.13350863651667844</v>
      </c>
      <c r="N96" s="26">
        <f>+Cuadro2!N97/Cuadro2!$S97</f>
        <v>6.4487163670880018E-2</v>
      </c>
      <c r="O96" s="26">
        <f>+Cuadro2!O97/Cuadro2!$S97</f>
        <v>5.7721473455302756E-2</v>
      </c>
      <c r="P96" s="26">
        <f>+Cuadro2!P97/Cuadro2!$S97</f>
        <v>3.807845484413807E-2</v>
      </c>
      <c r="Q96" s="26">
        <f>+Cuadro2!Q97/Cuadro2!$S97</f>
        <v>5.5435441521875045E-2</v>
      </c>
      <c r="R96" s="26">
        <f>+Cuadro2!R97/Cuadro2!$S97</f>
        <v>6.1810838298561981E-3</v>
      </c>
      <c r="S96" s="26">
        <f>+Cuadro2!S97/Cuadro2!$S97</f>
        <v>1</v>
      </c>
      <c r="U96" s="27"/>
      <c r="V96" s="27"/>
    </row>
    <row r="97" spans="1:22" x14ac:dyDescent="0.2">
      <c r="A97" s="63">
        <f t="shared" si="1"/>
        <v>3</v>
      </c>
      <c r="B97" s="46" t="s">
        <v>86</v>
      </c>
      <c r="C97" s="26">
        <f>+Cuadro2!C98/Cuadro2!$S98</f>
        <v>0.35524815334251825</v>
      </c>
      <c r="D97" s="26">
        <f>+Cuadro2!D98/Cuadro2!$S98</f>
        <v>2.2701652819830784E-5</v>
      </c>
      <c r="E97" s="26">
        <f>+Cuadro2!E98/Cuadro2!$S98</f>
        <v>0</v>
      </c>
      <c r="F97" s="26">
        <f>+Cuadro2!F98/Cuadro2!$S98</f>
        <v>0.15445442526077846</v>
      </c>
      <c r="G97" s="26">
        <f>+Cuadro2!G98/Cuadro2!$S98</f>
        <v>2.7086943038849697E-2</v>
      </c>
      <c r="H97" s="26">
        <f>+Cuadro2!H98/Cuadro2!$S98</f>
        <v>2.0235313154824408E-2</v>
      </c>
      <c r="I97" s="26">
        <f>+Cuadro2!I98/Cuadro2!$S98</f>
        <v>7.1945230067074872E-2</v>
      </c>
      <c r="J97" s="26">
        <f>+Cuadro2!J98/Cuadro2!$S98</f>
        <v>8.6144609044509074E-3</v>
      </c>
      <c r="K97" s="26">
        <f>+Cuadro2!K98/Cuadro2!$S98</f>
        <v>0.11513987505312945</v>
      </c>
      <c r="L97" s="26">
        <f>+Cuadro2!L98/Cuadro2!$S98</f>
        <v>2.7799600007659696E-2</v>
      </c>
      <c r="M97" s="26">
        <f>+Cuadro2!M98/Cuadro2!$S98</f>
        <v>0.11077950637136821</v>
      </c>
      <c r="N97" s="26">
        <f>+Cuadro2!N98/Cuadro2!$S98</f>
        <v>1.4750069557009136E-2</v>
      </c>
      <c r="O97" s="26">
        <f>+Cuadro2!O98/Cuadro2!$S98</f>
        <v>3.2517987274925331E-2</v>
      </c>
      <c r="P97" s="26">
        <f>+Cuadro2!P98/Cuadro2!$S98</f>
        <v>2.6760141077728214E-2</v>
      </c>
      <c r="Q97" s="26">
        <f>+Cuadro2!Q98/Cuadro2!$S98</f>
        <v>2.0523572829703244E-2</v>
      </c>
      <c r="R97" s="26">
        <f>+Cuadro2!R98/Cuadro2!$S98</f>
        <v>1.4122020407160322E-2</v>
      </c>
      <c r="S97" s="26">
        <f>+Cuadro2!S98/Cuadro2!$S98</f>
        <v>1</v>
      </c>
      <c r="U97" s="27"/>
      <c r="V97" s="27"/>
    </row>
    <row r="98" spans="1:22" x14ac:dyDescent="0.2">
      <c r="A98" s="63">
        <f t="shared" si="1"/>
        <v>4</v>
      </c>
      <c r="B98" s="46" t="s">
        <v>87</v>
      </c>
      <c r="C98" s="26">
        <f>+Cuadro2!C99/Cuadro2!$S99</f>
        <v>0.21703119390133011</v>
      </c>
      <c r="D98" s="26">
        <f>+Cuadro2!D99/Cuadro2!$S99</f>
        <v>5.1935696167770065E-3</v>
      </c>
      <c r="E98" s="26">
        <f>+Cuadro2!E99/Cuadro2!$S99</f>
        <v>1.3589661137104945E-4</v>
      </c>
      <c r="F98" s="26">
        <f>+Cuadro2!F99/Cuadro2!$S99</f>
        <v>0.12069215016184778</v>
      </c>
      <c r="G98" s="26">
        <f>+Cuadro2!G99/Cuadro2!$S99</f>
        <v>2.4681615756257269E-2</v>
      </c>
      <c r="H98" s="26">
        <f>+Cuadro2!H99/Cuadro2!$S99</f>
        <v>3.1005743645437133E-2</v>
      </c>
      <c r="I98" s="26">
        <f>+Cuadro2!I99/Cuadro2!$S99</f>
        <v>0.12435683366992764</v>
      </c>
      <c r="J98" s="26">
        <f>+Cuadro2!J99/Cuadro2!$S99</f>
        <v>3.6619582402288978E-2</v>
      </c>
      <c r="K98" s="26">
        <f>+Cuadro2!K99/Cuadro2!$S99</f>
        <v>0.12942531867869628</v>
      </c>
      <c r="L98" s="26">
        <f>+Cuadro2!L99/Cuadro2!$S99</f>
        <v>2.7918236922969044E-2</v>
      </c>
      <c r="M98" s="26">
        <f>+Cuadro2!M99/Cuadro2!$S99</f>
        <v>0.14947188560846764</v>
      </c>
      <c r="N98" s="26">
        <f>+Cuadro2!N99/Cuadro2!$S99</f>
        <v>2.9768936176748497E-2</v>
      </c>
      <c r="O98" s="26">
        <f>+Cuadro2!O99/Cuadro2!$S99</f>
        <v>3.1592302246608701E-2</v>
      </c>
      <c r="P98" s="26">
        <f>+Cuadro2!P99/Cuadro2!$S99</f>
        <v>3.7872537648533364E-2</v>
      </c>
      <c r="Q98" s="26">
        <f>+Cuadro2!Q99/Cuadro2!$S99</f>
        <v>2.4670732234947788E-2</v>
      </c>
      <c r="R98" s="26">
        <f>+Cuadro2!R99/Cuadro2!$S99</f>
        <v>9.5634647177917E-3</v>
      </c>
      <c r="S98" s="26">
        <f>+Cuadro2!S99/Cuadro2!$S99</f>
        <v>1</v>
      </c>
      <c r="U98" s="27"/>
      <c r="V98" s="27"/>
    </row>
    <row r="99" spans="1:22" x14ac:dyDescent="0.2">
      <c r="A99" s="63">
        <f t="shared" si="1"/>
        <v>5</v>
      </c>
      <c r="B99" s="46" t="s">
        <v>88</v>
      </c>
      <c r="C99" s="26">
        <f>+Cuadro2!C100/Cuadro2!$S100</f>
        <v>0.31099047955895898</v>
      </c>
      <c r="D99" s="26">
        <f>+Cuadro2!D100/Cuadro2!$S100</f>
        <v>1.4372314595879494E-5</v>
      </c>
      <c r="E99" s="26">
        <f>+Cuadro2!E100/Cuadro2!$S100</f>
        <v>0</v>
      </c>
      <c r="F99" s="26">
        <f>+Cuadro2!F100/Cuadro2!$S100</f>
        <v>0.1491811107312328</v>
      </c>
      <c r="G99" s="26">
        <f>+Cuadro2!G100/Cuadro2!$S100</f>
        <v>1.2482498900058986E-2</v>
      </c>
      <c r="H99" s="26">
        <f>+Cuadro2!H100/Cuadro2!$S100</f>
        <v>3.2632598135542694E-2</v>
      </c>
      <c r="I99" s="26">
        <f>+Cuadro2!I100/Cuadro2!$S100</f>
        <v>0.10362527003748095</v>
      </c>
      <c r="J99" s="26">
        <f>+Cuadro2!J100/Cuadro2!$S100</f>
        <v>6.5146480876783165E-3</v>
      </c>
      <c r="K99" s="26">
        <f>+Cuadro2!K100/Cuadro2!$S100</f>
        <v>0.11934417635319919</v>
      </c>
      <c r="L99" s="26">
        <f>+Cuadro2!L100/Cuadro2!$S100</f>
        <v>2.8787561467371024E-2</v>
      </c>
      <c r="M99" s="26">
        <f>+Cuadro2!M100/Cuadro2!$S100</f>
        <v>0.12472007654593745</v>
      </c>
      <c r="N99" s="26">
        <f>+Cuadro2!N100/Cuadro2!$S100</f>
        <v>1.3917893195334098E-2</v>
      </c>
      <c r="O99" s="26">
        <f>+Cuadro2!O100/Cuadro2!$S100</f>
        <v>2.8972966239979039E-2</v>
      </c>
      <c r="P99" s="26">
        <f>+Cuadro2!P100/Cuadro2!$S100</f>
        <v>3.4987935078499434E-2</v>
      </c>
      <c r="Q99" s="26">
        <f>+Cuadro2!Q100/Cuadro2!$S100</f>
        <v>2.2177489895087683E-2</v>
      </c>
      <c r="R99" s="26">
        <f>+Cuadro2!R100/Cuadro2!$S100</f>
        <v>1.1650923459043396E-2</v>
      </c>
      <c r="S99" s="26">
        <f>+Cuadro2!S100/Cuadro2!$S100</f>
        <v>1</v>
      </c>
      <c r="U99" s="27"/>
      <c r="V99" s="27"/>
    </row>
    <row r="100" spans="1:22" x14ac:dyDescent="0.2">
      <c r="A100" s="63">
        <f t="shared" si="1"/>
        <v>6</v>
      </c>
      <c r="B100" s="46" t="s">
        <v>89</v>
      </c>
      <c r="C100" s="26">
        <f>+Cuadro2!C101/Cuadro2!$S101</f>
        <v>0.12278704336767383</v>
      </c>
      <c r="D100" s="26">
        <f>+Cuadro2!D101/Cuadro2!$S101</f>
        <v>1.0253519898033622E-5</v>
      </c>
      <c r="E100" s="26">
        <f>+Cuadro2!E101/Cuadro2!$S101</f>
        <v>2.7805363600368879E-2</v>
      </c>
      <c r="F100" s="26">
        <f>+Cuadro2!F101/Cuadro2!$S101</f>
        <v>0.29664565233788948</v>
      </c>
      <c r="G100" s="26">
        <f>+Cuadro2!G101/Cuadro2!$S101</f>
        <v>2.3578717213605525E-2</v>
      </c>
      <c r="H100" s="26">
        <f>+Cuadro2!H101/Cuadro2!$S101</f>
        <v>2.6088903589450325E-2</v>
      </c>
      <c r="I100" s="26">
        <f>+Cuadro2!I101/Cuadro2!$S101</f>
        <v>8.467868631776862E-2</v>
      </c>
      <c r="J100" s="26">
        <f>+Cuadro2!J101/Cuadro2!$S101</f>
        <v>1.308702971156021E-2</v>
      </c>
      <c r="K100" s="26">
        <f>+Cuadro2!K101/Cuadro2!$S101</f>
        <v>0.10942938913034672</v>
      </c>
      <c r="L100" s="26">
        <f>+Cuadro2!L101/Cuadro2!$S101</f>
        <v>2.1454256691503863E-2</v>
      </c>
      <c r="M100" s="26">
        <f>+Cuadro2!M101/Cuadro2!$S101</f>
        <v>0.12317342561010999</v>
      </c>
      <c r="N100" s="26">
        <f>+Cuadro2!N101/Cuadro2!$S101</f>
        <v>3.2564452049235436E-2</v>
      </c>
      <c r="O100" s="26">
        <f>+Cuadro2!O101/Cuadro2!$S101</f>
        <v>5.3316925262785024E-2</v>
      </c>
      <c r="P100" s="26">
        <f>+Cuadro2!P101/Cuadro2!$S101</f>
        <v>3.4770876437495303E-2</v>
      </c>
      <c r="Q100" s="26">
        <f>+Cuadro2!Q101/Cuadro2!$S101</f>
        <v>1.9752337581486732E-2</v>
      </c>
      <c r="R100" s="26">
        <f>+Cuadro2!R101/Cuadro2!$S101</f>
        <v>1.0856687578822166E-2</v>
      </c>
      <c r="S100" s="26">
        <f>+Cuadro2!S101/Cuadro2!$S101</f>
        <v>1</v>
      </c>
      <c r="U100" s="27"/>
      <c r="V100" s="27"/>
    </row>
    <row r="101" spans="1:22" x14ac:dyDescent="0.2">
      <c r="A101" s="63">
        <f t="shared" si="1"/>
        <v>7</v>
      </c>
      <c r="B101" s="46" t="s">
        <v>90</v>
      </c>
      <c r="C101" s="26">
        <f>+Cuadro2!C102/Cuadro2!$S102</f>
        <v>0.43520804574535032</v>
      </c>
      <c r="D101" s="26">
        <f>+Cuadro2!D102/Cuadro2!$S102</f>
        <v>1.8616544241242941E-4</v>
      </c>
      <c r="E101" s="26">
        <f>+Cuadro2!E102/Cuadro2!$S102</f>
        <v>0</v>
      </c>
      <c r="F101" s="26">
        <f>+Cuadro2!F102/Cuadro2!$S102</f>
        <v>3.1046876364446495E-2</v>
      </c>
      <c r="G101" s="26">
        <f>+Cuadro2!G102/Cuadro2!$S102</f>
        <v>1.0230710547539042E-2</v>
      </c>
      <c r="H101" s="26">
        <f>+Cuadro2!H102/Cuadro2!$S102</f>
        <v>2.3110106428558676E-2</v>
      </c>
      <c r="I101" s="26">
        <f>+Cuadro2!I102/Cuadro2!$S102</f>
        <v>0.12165593201845766</v>
      </c>
      <c r="J101" s="26">
        <f>+Cuadro2!J102/Cuadro2!$S102</f>
        <v>1.4476091785727851E-2</v>
      </c>
      <c r="K101" s="26">
        <f>+Cuadro2!K102/Cuadro2!$S102</f>
        <v>0.12739648242506091</v>
      </c>
      <c r="L101" s="26">
        <f>+Cuadro2!L102/Cuadro2!$S102</f>
        <v>2.3552193798333381E-2</v>
      </c>
      <c r="M101" s="26">
        <f>+Cuadro2!M102/Cuadro2!$S102</f>
        <v>0.10621490930563957</v>
      </c>
      <c r="N101" s="26">
        <f>+Cuadro2!N102/Cuadro2!$S102</f>
        <v>2.1274457088413679E-2</v>
      </c>
      <c r="O101" s="26">
        <f>+Cuadro2!O102/Cuadro2!$S102</f>
        <v>3.3819629545531832E-2</v>
      </c>
      <c r="P101" s="26">
        <f>+Cuadro2!P102/Cuadro2!$S102</f>
        <v>2.4597901852239E-2</v>
      </c>
      <c r="Q101" s="26">
        <f>+Cuadro2!Q102/Cuadro2!$S102</f>
        <v>1.5604107634853695E-2</v>
      </c>
      <c r="R101" s="26">
        <f>+Cuadro2!R102/Cuadro2!$S102</f>
        <v>1.1626390017435548E-2</v>
      </c>
      <c r="S101" s="26">
        <f>+Cuadro2!S102/Cuadro2!$S102</f>
        <v>1</v>
      </c>
      <c r="U101" s="27"/>
      <c r="V101" s="27"/>
    </row>
    <row r="102" spans="1:22" x14ac:dyDescent="0.2">
      <c r="A102" s="63">
        <f t="shared" si="1"/>
        <v>8</v>
      </c>
      <c r="B102" s="46" t="s">
        <v>91</v>
      </c>
      <c r="C102" s="26">
        <f>+Cuadro2!C103/Cuadro2!$S103</f>
        <v>0.36660708421939203</v>
      </c>
      <c r="D102" s="26">
        <f>+Cuadro2!D103/Cuadro2!$S103</f>
        <v>3.9924323776200064E-5</v>
      </c>
      <c r="E102" s="26">
        <f>+Cuadro2!E103/Cuadro2!$S103</f>
        <v>0</v>
      </c>
      <c r="F102" s="26">
        <f>+Cuadro2!F103/Cuadro2!$S103</f>
        <v>6.8147633838776117E-2</v>
      </c>
      <c r="G102" s="26">
        <f>+Cuadro2!G103/Cuadro2!$S103</f>
        <v>1.2696613997395014E-2</v>
      </c>
      <c r="H102" s="26">
        <f>+Cuadro2!H103/Cuadro2!$S103</f>
        <v>6.2449806506102268E-2</v>
      </c>
      <c r="I102" s="26">
        <f>+Cuadro2!I103/Cuadro2!$S103</f>
        <v>0.10330568729437435</v>
      </c>
      <c r="J102" s="26">
        <f>+Cuadro2!J103/Cuadro2!$S103</f>
        <v>9.6356782539670036E-3</v>
      </c>
      <c r="K102" s="26">
        <f>+Cuadro2!K103/Cuadro2!$S103</f>
        <v>9.6403271277314559E-2</v>
      </c>
      <c r="L102" s="26">
        <f>+Cuadro2!L103/Cuadro2!$S103</f>
        <v>3.1351816121042E-2</v>
      </c>
      <c r="M102" s="26">
        <f>+Cuadro2!M103/Cuadro2!$S103</f>
        <v>0.116940589619835</v>
      </c>
      <c r="N102" s="26">
        <f>+Cuadro2!N103/Cuadro2!$S103</f>
        <v>2.7742029986091748E-2</v>
      </c>
      <c r="O102" s="26">
        <f>+Cuadro2!O103/Cuadro2!$S103</f>
        <v>3.3239048815984593E-2</v>
      </c>
      <c r="P102" s="26">
        <f>+Cuadro2!P103/Cuadro2!$S103</f>
        <v>4.3056780291329852E-2</v>
      </c>
      <c r="Q102" s="26">
        <f>+Cuadro2!Q103/Cuadro2!$S103</f>
        <v>1.8801746009955642E-2</v>
      </c>
      <c r="R102" s="26">
        <f>+Cuadro2!R103/Cuadro2!$S103</f>
        <v>9.5822894446636192E-3</v>
      </c>
      <c r="S102" s="26">
        <f>+Cuadro2!S103/Cuadro2!$S103</f>
        <v>1</v>
      </c>
      <c r="U102" s="27"/>
      <c r="V102" s="27"/>
    </row>
    <row r="103" spans="1:22" x14ac:dyDescent="0.2">
      <c r="A103" s="63">
        <f t="shared" si="1"/>
        <v>9</v>
      </c>
      <c r="B103" s="46" t="s">
        <v>92</v>
      </c>
      <c r="C103" s="26">
        <f>+Cuadro2!C104/Cuadro2!$S104</f>
        <v>0.51538800390485606</v>
      </c>
      <c r="D103" s="26">
        <f>+Cuadro2!D104/Cuadro2!$S104</f>
        <v>0</v>
      </c>
      <c r="E103" s="26">
        <f>+Cuadro2!E104/Cuadro2!$S104</f>
        <v>0</v>
      </c>
      <c r="F103" s="26">
        <f>+Cuadro2!F104/Cuadro2!$S104</f>
        <v>2.0969477848752305E-2</v>
      </c>
      <c r="G103" s="26">
        <f>+Cuadro2!G104/Cuadro2!$S104</f>
        <v>7.2401072552199571E-3</v>
      </c>
      <c r="H103" s="26">
        <f>+Cuadro2!H104/Cuadro2!$S104</f>
        <v>1.9231211150752981E-2</v>
      </c>
      <c r="I103" s="26">
        <f>+Cuadro2!I104/Cuadro2!$S104</f>
        <v>0.13375246432647928</v>
      </c>
      <c r="J103" s="26">
        <f>+Cuadro2!J104/Cuadro2!$S104</f>
        <v>2.0915271092025078E-2</v>
      </c>
      <c r="K103" s="26">
        <f>+Cuadro2!K104/Cuadro2!$S104</f>
        <v>8.8430004817043509E-2</v>
      </c>
      <c r="L103" s="26">
        <f>+Cuadro2!L104/Cuadro2!$S104</f>
        <v>1.8653589982998844E-2</v>
      </c>
      <c r="M103" s="26">
        <f>+Cuadro2!M104/Cuadro2!$S104</f>
        <v>7.825833079899977E-2</v>
      </c>
      <c r="N103" s="26">
        <f>+Cuadro2!N104/Cuadro2!$S104</f>
        <v>1.5923203888731096E-2</v>
      </c>
      <c r="O103" s="26">
        <f>+Cuadro2!O104/Cuadro2!$S104</f>
        <v>2.6478996798520834E-2</v>
      </c>
      <c r="P103" s="26">
        <f>+Cuadro2!P104/Cuadro2!$S104</f>
        <v>3.2323366564131428E-2</v>
      </c>
      <c r="Q103" s="26">
        <f>+Cuadro2!Q104/Cuadro2!$S104</f>
        <v>1.3231564063189498E-2</v>
      </c>
      <c r="R103" s="26">
        <f>+Cuadro2!R104/Cuadro2!$S104</f>
        <v>9.2044075082995495E-3</v>
      </c>
      <c r="S103" s="26">
        <f>+Cuadro2!S104/Cuadro2!$S104</f>
        <v>1</v>
      </c>
      <c r="U103" s="27"/>
      <c r="V103" s="27"/>
    </row>
    <row r="104" spans="1:22" x14ac:dyDescent="0.2">
      <c r="A104" s="63">
        <f t="shared" si="1"/>
        <v>10</v>
      </c>
      <c r="B104" s="46" t="s">
        <v>93</v>
      </c>
      <c r="C104" s="26">
        <f>+Cuadro2!C105/Cuadro2!$S105</f>
        <v>0.31266571128648735</v>
      </c>
      <c r="D104" s="26">
        <f>+Cuadro2!D105/Cuadro2!$S105</f>
        <v>6.4865314877939503E-6</v>
      </c>
      <c r="E104" s="26">
        <f>+Cuadro2!E105/Cuadro2!$S105</f>
        <v>0</v>
      </c>
      <c r="F104" s="26">
        <f>+Cuadro2!F105/Cuadro2!$S105</f>
        <v>0.11197514123163065</v>
      </c>
      <c r="G104" s="26">
        <f>+Cuadro2!G105/Cuadro2!$S105</f>
        <v>3.4233673620963287E-2</v>
      </c>
      <c r="H104" s="26">
        <f>+Cuadro2!H105/Cuadro2!$S105</f>
        <v>1.1850113967276213E-2</v>
      </c>
      <c r="I104" s="26">
        <f>+Cuadro2!I105/Cuadro2!$S105</f>
        <v>0.10602485024399953</v>
      </c>
      <c r="J104" s="26">
        <f>+Cuadro2!J105/Cuadro2!$S105</f>
        <v>1.5329535600541743E-2</v>
      </c>
      <c r="K104" s="26">
        <f>+Cuadro2!K105/Cuadro2!$S105</f>
        <v>0.14865200266748801</v>
      </c>
      <c r="L104" s="26">
        <f>+Cuadro2!L105/Cuadro2!$S105</f>
        <v>2.4735855956757515E-2</v>
      </c>
      <c r="M104" s="26">
        <f>+Cuadro2!M105/Cuadro2!$S105</f>
        <v>0.1193861970182534</v>
      </c>
      <c r="N104" s="26">
        <f>+Cuadro2!N105/Cuadro2!$S105</f>
        <v>2.4282966673495662E-2</v>
      </c>
      <c r="O104" s="26">
        <f>+Cuadro2!O105/Cuadro2!$S105</f>
        <v>2.6244503471355235E-2</v>
      </c>
      <c r="P104" s="26">
        <f>+Cuadro2!P105/Cuadro2!$S105</f>
        <v>3.1873618274600786E-2</v>
      </c>
      <c r="Q104" s="26">
        <f>+Cuadro2!Q105/Cuadro2!$S105</f>
        <v>2.4268063483380856E-2</v>
      </c>
      <c r="R104" s="26">
        <f>+Cuadro2!R105/Cuadro2!$S105</f>
        <v>8.4712799722819598E-3</v>
      </c>
      <c r="S104" s="26">
        <f>+Cuadro2!S105/Cuadro2!$S105</f>
        <v>1</v>
      </c>
      <c r="U104" s="27"/>
      <c r="V104" s="27"/>
    </row>
    <row r="105" spans="1:22" x14ac:dyDescent="0.2">
      <c r="A105" s="63">
        <f t="shared" si="1"/>
        <v>11</v>
      </c>
      <c r="B105" s="25" t="s">
        <v>94</v>
      </c>
      <c r="C105" s="26">
        <f>+Cuadro2!C106/Cuadro2!$S106</f>
        <v>0.48161919855977131</v>
      </c>
      <c r="D105" s="26">
        <f>+Cuadro2!D106/Cuadro2!$S106</f>
        <v>0</v>
      </c>
      <c r="E105" s="26">
        <f>+Cuadro2!E106/Cuadro2!$S106</f>
        <v>0</v>
      </c>
      <c r="F105" s="26">
        <f>+Cuadro2!F106/Cuadro2!$S106</f>
        <v>3.0179266346601053E-2</v>
      </c>
      <c r="G105" s="26">
        <f>+Cuadro2!G106/Cuadro2!$S106</f>
        <v>6.4767800289374337E-3</v>
      </c>
      <c r="H105" s="26">
        <f>+Cuadro2!H106/Cuadro2!$S106</f>
        <v>1.3433610703134695E-2</v>
      </c>
      <c r="I105" s="26">
        <f>+Cuadro2!I106/Cuadro2!$S106</f>
        <v>0.16231692120419661</v>
      </c>
      <c r="J105" s="26">
        <f>+Cuadro2!J106/Cuadro2!$S106</f>
        <v>6.5310730077214729E-3</v>
      </c>
      <c r="K105" s="26">
        <f>+Cuadro2!K106/Cuadro2!$S106</f>
        <v>4.7649243241077055E-2</v>
      </c>
      <c r="L105" s="26">
        <f>+Cuadro2!L106/Cuadro2!$S106</f>
        <v>1.9471741569394935E-2</v>
      </c>
      <c r="M105" s="26">
        <f>+Cuadro2!M106/Cuadro2!$S106</f>
        <v>0.10245677237103661</v>
      </c>
      <c r="N105" s="26">
        <f>+Cuadro2!N106/Cuadro2!$S106</f>
        <v>4.2274167477539273E-2</v>
      </c>
      <c r="O105" s="26">
        <f>+Cuadro2!O106/Cuadro2!$S106</f>
        <v>2.695678836080679E-2</v>
      </c>
      <c r="P105" s="26">
        <f>+Cuadro2!P106/Cuadro2!$S106</f>
        <v>4.6014650713469045E-2</v>
      </c>
      <c r="Q105" s="26">
        <f>+Cuadro2!Q106/Cuadro2!$S106</f>
        <v>1.057009066472386E-2</v>
      </c>
      <c r="R105" s="26">
        <f>+Cuadro2!R106/Cuadro2!$S106</f>
        <v>4.0496957515900036E-3</v>
      </c>
      <c r="S105" s="26">
        <f>+Cuadro2!S106/Cuadro2!$S106</f>
        <v>1</v>
      </c>
      <c r="U105" s="27"/>
      <c r="V105" s="27"/>
    </row>
    <row r="106" spans="1:22" x14ac:dyDescent="0.2">
      <c r="A106" s="63">
        <f t="shared" si="1"/>
        <v>12</v>
      </c>
      <c r="B106" s="25" t="s">
        <v>95</v>
      </c>
      <c r="C106" s="26">
        <f>+Cuadro2!C107/Cuadro2!$S107</f>
        <v>2.7919673916238959E-3</v>
      </c>
      <c r="D106" s="26">
        <f>+Cuadro2!D107/Cuadro2!$S107</f>
        <v>9.0321831426461266E-6</v>
      </c>
      <c r="E106" s="26">
        <f>+Cuadro2!E107/Cuadro2!$S107</f>
        <v>0</v>
      </c>
      <c r="F106" s="26">
        <f>+Cuadro2!F107/Cuadro2!$S107</f>
        <v>0.60862425608973636</v>
      </c>
      <c r="G106" s="26">
        <f>+Cuadro2!G107/Cuadro2!$S107</f>
        <v>3.2027781303975988E-2</v>
      </c>
      <c r="H106" s="26">
        <f>+Cuadro2!H107/Cuadro2!$S107</f>
        <v>5.6164203193209382E-2</v>
      </c>
      <c r="I106" s="26">
        <f>+Cuadro2!I107/Cuadro2!$S107</f>
        <v>6.5056428025053611E-2</v>
      </c>
      <c r="J106" s="26">
        <f>+Cuadro2!J107/Cuadro2!$S107</f>
        <v>2.2135391721696068E-2</v>
      </c>
      <c r="K106" s="26">
        <f>+Cuadro2!K107/Cuadro2!$S107</f>
        <v>6.0275311804003334E-2</v>
      </c>
      <c r="L106" s="26">
        <f>+Cuadro2!L107/Cuadro2!$S107</f>
        <v>1.6273312466777188E-2</v>
      </c>
      <c r="M106" s="26">
        <f>+Cuadro2!M107/Cuadro2!$S107</f>
        <v>7.4198170205933833E-2</v>
      </c>
      <c r="N106" s="26">
        <f>+Cuadro2!N107/Cuadro2!$S107</f>
        <v>7.3901749071157551E-3</v>
      </c>
      <c r="O106" s="26">
        <f>+Cuadro2!O107/Cuadro2!$S107</f>
        <v>1.6634749512971787E-2</v>
      </c>
      <c r="P106" s="26">
        <f>+Cuadro2!P107/Cuadro2!$S107</f>
        <v>8.0896142608959162E-3</v>
      </c>
      <c r="Q106" s="26">
        <f>+Cuadro2!Q107/Cuadro2!$S107</f>
        <v>2.1455068623387755E-2</v>
      </c>
      <c r="R106" s="26">
        <f>+Cuadro2!R107/Cuadro2!$S107</f>
        <v>8.8745383104764548E-3</v>
      </c>
      <c r="S106" s="26">
        <f>+Cuadro2!S107/Cuadro2!$S107</f>
        <v>1</v>
      </c>
      <c r="U106" s="27"/>
      <c r="V106" s="27"/>
    </row>
    <row r="107" spans="1:22" x14ac:dyDescent="0.2">
      <c r="A107" s="63">
        <f t="shared" si="1"/>
        <v>13</v>
      </c>
      <c r="B107" s="25" t="s">
        <v>96</v>
      </c>
      <c r="C107" s="26">
        <f>+Cuadro2!C108/Cuadro2!$S108</f>
        <v>5.7285280866061078E-3</v>
      </c>
      <c r="D107" s="26">
        <f>+Cuadro2!D108/Cuadro2!$S108</f>
        <v>0</v>
      </c>
      <c r="E107" s="26">
        <f>+Cuadro2!E108/Cuadro2!$S108</f>
        <v>0</v>
      </c>
      <c r="F107" s="26">
        <f>+Cuadro2!F108/Cuadro2!$S108</f>
        <v>2.4477052108320973E-2</v>
      </c>
      <c r="G107" s="26">
        <f>+Cuadro2!G108/Cuadro2!$S108</f>
        <v>1.2026656420197471E-2</v>
      </c>
      <c r="H107" s="26">
        <f>+Cuadro2!H108/Cuadro2!$S108</f>
        <v>4.22722762448648E-2</v>
      </c>
      <c r="I107" s="26">
        <f>+Cuadro2!I108/Cuadro2!$S108</f>
        <v>8.9298601096958738E-2</v>
      </c>
      <c r="J107" s="26">
        <f>+Cuadro2!J108/Cuadro2!$S108</f>
        <v>9.4335786012990988E-2</v>
      </c>
      <c r="K107" s="26">
        <f>+Cuadro2!K108/Cuadro2!$S108</f>
        <v>6.7251482594397741E-2</v>
      </c>
      <c r="L107" s="26">
        <f>+Cuadro2!L108/Cuadro2!$S108</f>
        <v>2.1371023696029719E-2</v>
      </c>
      <c r="M107" s="26">
        <f>+Cuadro2!M108/Cuadro2!$S108</f>
        <v>0.54309648467864835</v>
      </c>
      <c r="N107" s="26">
        <f>+Cuadro2!N108/Cuadro2!$S108</f>
        <v>3.3601732396781325E-2</v>
      </c>
      <c r="O107" s="26">
        <f>+Cuadro2!O108/Cuadro2!$S108</f>
        <v>1.2546194969139538E-2</v>
      </c>
      <c r="P107" s="26">
        <f>+Cuadro2!P108/Cuadro2!$S108</f>
        <v>2.4309293988370173E-2</v>
      </c>
      <c r="Q107" s="26">
        <f>+Cuadro2!Q108/Cuadro2!$S108</f>
        <v>2.2777058180622714E-2</v>
      </c>
      <c r="R107" s="26">
        <f>+Cuadro2!R108/Cuadro2!$S108</f>
        <v>6.907829526071242E-3</v>
      </c>
      <c r="S107" s="26">
        <f>+Cuadro2!S108/Cuadro2!$S108</f>
        <v>1</v>
      </c>
      <c r="U107" s="27"/>
      <c r="V107" s="27"/>
    </row>
    <row r="108" spans="1:22" x14ac:dyDescent="0.2">
      <c r="A108" s="63">
        <f t="shared" si="1"/>
        <v>14</v>
      </c>
      <c r="B108" s="25" t="s">
        <v>97</v>
      </c>
      <c r="C108" s="26">
        <f>+Cuadro2!C109/Cuadro2!$S109</f>
        <v>3.535022288195622E-3</v>
      </c>
      <c r="D108" s="26">
        <f>+Cuadro2!D109/Cuadro2!$S109</f>
        <v>1.7286532026069122E-5</v>
      </c>
      <c r="E108" s="26">
        <f>+Cuadro2!E109/Cuadro2!$S109</f>
        <v>0</v>
      </c>
      <c r="F108" s="26">
        <f>+Cuadro2!F109/Cuadro2!$S109</f>
        <v>7.1288453555932593E-2</v>
      </c>
      <c r="G108" s="26">
        <f>+Cuadro2!G109/Cuadro2!$S109</f>
        <v>1.6597916759144654E-2</v>
      </c>
      <c r="H108" s="26">
        <f>+Cuadro2!H109/Cuadro2!$S109</f>
        <v>0.10193945546213276</v>
      </c>
      <c r="I108" s="26">
        <f>+Cuadro2!I109/Cuadro2!$S109</f>
        <v>0.1133797073883423</v>
      </c>
      <c r="J108" s="26">
        <f>+Cuadro2!J109/Cuadro2!$S109</f>
        <v>5.3855371280180211E-2</v>
      </c>
      <c r="K108" s="26">
        <f>+Cuadro2!K109/Cuadro2!$S109</f>
        <v>0.14445392925969175</v>
      </c>
      <c r="L108" s="26">
        <f>+Cuadro2!L109/Cuadro2!$S109</f>
        <v>3.3107390951411311E-2</v>
      </c>
      <c r="M108" s="26">
        <f>+Cuadro2!M109/Cuadro2!$S109</f>
        <v>0.27636173952527371</v>
      </c>
      <c r="N108" s="26">
        <f>+Cuadro2!N109/Cuadro2!$S109</f>
        <v>1.829584842256797E-2</v>
      </c>
      <c r="O108" s="26">
        <f>+Cuadro2!O109/Cuadro2!$S109</f>
        <v>6.3881291994005635E-2</v>
      </c>
      <c r="P108" s="26">
        <f>+Cuadro2!P109/Cuadro2!$S109</f>
        <v>3.3680744790858447E-2</v>
      </c>
      <c r="Q108" s="26">
        <f>+Cuadro2!Q109/Cuadro2!$S109</f>
        <v>3.8340439922317712E-2</v>
      </c>
      <c r="R108" s="26">
        <f>+Cuadro2!R109/Cuadro2!$S109</f>
        <v>3.1265401867919339E-2</v>
      </c>
      <c r="S108" s="26">
        <f>+Cuadro2!S109/Cuadro2!$S109</f>
        <v>1</v>
      </c>
      <c r="U108" s="27"/>
      <c r="V108" s="27"/>
    </row>
    <row r="109" spans="1:22" x14ac:dyDescent="0.2">
      <c r="A109" s="63">
        <f t="shared" si="1"/>
        <v>15</v>
      </c>
      <c r="B109" s="25" t="s">
        <v>98</v>
      </c>
      <c r="C109" s="26">
        <f>+Cuadro2!C110/Cuadro2!$S110</f>
        <v>0.43243729170901773</v>
      </c>
      <c r="D109" s="26">
        <f>+Cuadro2!D110/Cuadro2!$S110</f>
        <v>2.5808249621659871E-5</v>
      </c>
      <c r="E109" s="26">
        <f>+Cuadro2!E110/Cuadro2!$S110</f>
        <v>0</v>
      </c>
      <c r="F109" s="26">
        <f>+Cuadro2!F110/Cuadro2!$S110</f>
        <v>3.0806443036652396E-2</v>
      </c>
      <c r="G109" s="26">
        <f>+Cuadro2!G110/Cuadro2!$S110</f>
        <v>1.018259245984263E-2</v>
      </c>
      <c r="H109" s="26">
        <f>+Cuadro2!H110/Cuadro2!$S110</f>
        <v>6.4800446835925576E-2</v>
      </c>
      <c r="I109" s="26">
        <f>+Cuadro2!I110/Cuadro2!$S110</f>
        <v>0.13551291892352482</v>
      </c>
      <c r="J109" s="26">
        <f>+Cuadro2!J110/Cuadro2!$S110</f>
        <v>6.5013068393057682E-3</v>
      </c>
      <c r="K109" s="26">
        <f>+Cuadro2!K110/Cuadro2!$S110</f>
        <v>9.4877672086342707E-2</v>
      </c>
      <c r="L109" s="26">
        <f>+Cuadro2!L110/Cuadro2!$S110</f>
        <v>2.573939710471787E-2</v>
      </c>
      <c r="M109" s="26">
        <f>+Cuadro2!M110/Cuadro2!$S110</f>
        <v>9.4009710213418252E-2</v>
      </c>
      <c r="N109" s="26">
        <f>+Cuadro2!N110/Cuadro2!$S110</f>
        <v>1.2763630986146145E-2</v>
      </c>
      <c r="O109" s="26">
        <f>+Cuadro2!O110/Cuadro2!$S110</f>
        <v>2.2306344711805742E-2</v>
      </c>
      <c r="P109" s="26">
        <f>+Cuadro2!P110/Cuadro2!$S110</f>
        <v>5.2031807684559332E-2</v>
      </c>
      <c r="Q109" s="26">
        <f>+Cuadro2!Q110/Cuadro2!$S110</f>
        <v>1.1241495525535985E-2</v>
      </c>
      <c r="R109" s="26">
        <f>+Cuadro2!R110/Cuadro2!$S110</f>
        <v>6.7631336335834576E-3</v>
      </c>
      <c r="S109" s="26">
        <f>+Cuadro2!S110/Cuadro2!$S110</f>
        <v>1</v>
      </c>
      <c r="U109" s="27"/>
      <c r="V109" s="27"/>
    </row>
    <row r="110" spans="1:22" x14ac:dyDescent="0.2">
      <c r="A110" s="63">
        <f t="shared" si="1"/>
        <v>16</v>
      </c>
      <c r="B110" s="25" t="s">
        <v>99</v>
      </c>
      <c r="C110" s="26">
        <f>+Cuadro2!C111/Cuadro2!$S111</f>
        <v>0.24515814699501115</v>
      </c>
      <c r="D110" s="26">
        <f>+Cuadro2!D111/Cuadro2!$S111</f>
        <v>1.0716567918394638E-4</v>
      </c>
      <c r="E110" s="26">
        <f>+Cuadro2!E111/Cuadro2!$S111</f>
        <v>1.0843489333591078E-2</v>
      </c>
      <c r="F110" s="26">
        <f>+Cuadro2!F111/Cuadro2!$S111</f>
        <v>0.10120843671041026</v>
      </c>
      <c r="G110" s="26">
        <f>+Cuadro2!G111/Cuadro2!$S111</f>
        <v>2.5311499745095039E-2</v>
      </c>
      <c r="H110" s="26">
        <f>+Cuadro2!H111/Cuadro2!$S111</f>
        <v>2.5309619735608972E-2</v>
      </c>
      <c r="I110" s="26">
        <f>+Cuadro2!I111/Cuadro2!$S111</f>
        <v>0.10061861889074475</v>
      </c>
      <c r="J110" s="26">
        <f>+Cuadro2!J111/Cuadro2!$S111</f>
        <v>7.4061037920876783E-3</v>
      </c>
      <c r="K110" s="26">
        <f>+Cuadro2!K111/Cuadro2!$S111</f>
        <v>0.11144134314304771</v>
      </c>
      <c r="L110" s="26">
        <f>+Cuadro2!L111/Cuadro2!$S111</f>
        <v>3.000247390802176E-2</v>
      </c>
      <c r="M110" s="26">
        <f>+Cuadro2!M111/Cuadro2!$S111</f>
        <v>0.21898990254673989</v>
      </c>
      <c r="N110" s="26">
        <f>+Cuadro2!N111/Cuadro2!$S111</f>
        <v>2.0169078804350694E-2</v>
      </c>
      <c r="O110" s="26">
        <f>+Cuadro2!O111/Cuadro2!$S111</f>
        <v>4.6914215434534515E-2</v>
      </c>
      <c r="P110" s="26">
        <f>+Cuadro2!P111/Cuadro2!$S111</f>
        <v>2.0027380961723854E-2</v>
      </c>
      <c r="Q110" s="26">
        <f>+Cuadro2!Q111/Cuadro2!$S111</f>
        <v>2.0548144056132145E-2</v>
      </c>
      <c r="R110" s="26">
        <f>+Cuadro2!R111/Cuadro2!$S111</f>
        <v>1.5944380263716473E-2</v>
      </c>
      <c r="S110" s="26">
        <f>+Cuadro2!S111/Cuadro2!$S111</f>
        <v>1</v>
      </c>
      <c r="U110" s="27"/>
      <c r="V110" s="27"/>
    </row>
    <row r="111" spans="1:22" x14ac:dyDescent="0.2">
      <c r="A111" s="63">
        <f t="shared" si="1"/>
        <v>17</v>
      </c>
      <c r="B111" s="25" t="s">
        <v>100</v>
      </c>
      <c r="C111" s="26">
        <f>+Cuadro2!C112/Cuadro2!$S112</f>
        <v>5.0328041630655047E-6</v>
      </c>
      <c r="D111" s="26">
        <f>+Cuadro2!D112/Cuadro2!$S112</f>
        <v>5.423060534877393E-5</v>
      </c>
      <c r="E111" s="26">
        <f>+Cuadro2!E112/Cuadro2!$S112</f>
        <v>0</v>
      </c>
      <c r="F111" s="26">
        <f>+Cuadro2!F112/Cuadro2!$S112</f>
        <v>0.28974332674736775</v>
      </c>
      <c r="G111" s="26">
        <f>+Cuadro2!G112/Cuadro2!$S112</f>
        <v>3.0477071586884268E-2</v>
      </c>
      <c r="H111" s="26">
        <f>+Cuadro2!H112/Cuadro2!$S112</f>
        <v>6.3623931686074053E-2</v>
      </c>
      <c r="I111" s="26">
        <f>+Cuadro2!I112/Cuadro2!$S112</f>
        <v>0.12169610423507506</v>
      </c>
      <c r="J111" s="26">
        <f>+Cuadro2!J112/Cuadro2!$S112</f>
        <v>1.9798601767685838E-2</v>
      </c>
      <c r="K111" s="26">
        <f>+Cuadro2!K112/Cuadro2!$S112</f>
        <v>0.1249579756043601</v>
      </c>
      <c r="L111" s="26">
        <f>+Cuadro2!L112/Cuadro2!$S112</f>
        <v>2.0201201529727049E-2</v>
      </c>
      <c r="M111" s="26">
        <f>+Cuadro2!M112/Cuadro2!$S112</f>
        <v>0.17406212144635716</v>
      </c>
      <c r="N111" s="26">
        <f>+Cuadro2!N112/Cuadro2!$S112</f>
        <v>3.2983161174528805E-2</v>
      </c>
      <c r="O111" s="26">
        <f>+Cuadro2!O112/Cuadro2!$S112</f>
        <v>4.6359255937565215E-2</v>
      </c>
      <c r="P111" s="26">
        <f>+Cuadro2!P112/Cuadro2!$S112</f>
        <v>3.4694470045010445E-2</v>
      </c>
      <c r="Q111" s="26">
        <f>+Cuadro2!Q112/Cuadro2!$S112</f>
        <v>3.0165268340996323E-2</v>
      </c>
      <c r="R111" s="26">
        <f>+Cuadro2!R112/Cuadro2!$S112</f>
        <v>1.1178246488856054E-2</v>
      </c>
      <c r="S111" s="26">
        <f>+Cuadro2!S112/Cuadro2!$S112</f>
        <v>1</v>
      </c>
      <c r="U111" s="27"/>
      <c r="V111" s="27"/>
    </row>
    <row r="112" spans="1:22" x14ac:dyDescent="0.2">
      <c r="A112" s="63">
        <f t="shared" si="1"/>
        <v>18</v>
      </c>
      <c r="B112" s="25" t="s">
        <v>101</v>
      </c>
      <c r="C112" s="26">
        <f>+Cuadro2!C113/Cuadro2!$S113</f>
        <v>0.22754659040329467</v>
      </c>
      <c r="D112" s="26">
        <f>+Cuadro2!D113/Cuadro2!$S113</f>
        <v>2.0413583212855189E-4</v>
      </c>
      <c r="E112" s="26">
        <f>+Cuadro2!E113/Cuadro2!$S113</f>
        <v>0</v>
      </c>
      <c r="F112" s="26">
        <f>+Cuadro2!F113/Cuadro2!$S113</f>
        <v>0.38375641557640422</v>
      </c>
      <c r="G112" s="26">
        <f>+Cuadro2!G113/Cuadro2!$S113</f>
        <v>1.7701521599606154E-2</v>
      </c>
      <c r="H112" s="26">
        <f>+Cuadro2!H113/Cuadro2!$S113</f>
        <v>2.9432946797693094E-2</v>
      </c>
      <c r="I112" s="26">
        <f>+Cuadro2!I113/Cuadro2!$S113</f>
        <v>6.1059693341352334E-2</v>
      </c>
      <c r="J112" s="26">
        <f>+Cuadro2!J113/Cuadro2!$S113</f>
        <v>1.6739464622557761E-2</v>
      </c>
      <c r="K112" s="26">
        <f>+Cuadro2!K113/Cuadro2!$S113</f>
        <v>7.437352556803542E-2</v>
      </c>
      <c r="L112" s="26">
        <f>+Cuadro2!L113/Cuadro2!$S113</f>
        <v>1.791430501495396E-2</v>
      </c>
      <c r="M112" s="26">
        <f>+Cuadro2!M113/Cuadro2!$S113</f>
        <v>8.5065310862279711E-2</v>
      </c>
      <c r="N112" s="26">
        <f>+Cuadro2!N113/Cuadro2!$S113</f>
        <v>1.1027184173583129E-2</v>
      </c>
      <c r="O112" s="26">
        <f>+Cuadro2!O113/Cuadro2!$S113</f>
        <v>1.9701051716319896E-2</v>
      </c>
      <c r="P112" s="26">
        <f>+Cuadro2!P113/Cuadro2!$S113</f>
        <v>3.3604472558337234E-2</v>
      </c>
      <c r="Q112" s="26">
        <f>+Cuadro2!Q113/Cuadro2!$S113</f>
        <v>1.4840021783083432E-2</v>
      </c>
      <c r="R112" s="26">
        <f>+Cuadro2!R113/Cuadro2!$S113</f>
        <v>7.0333601503705327E-3</v>
      </c>
      <c r="S112" s="26">
        <f>+Cuadro2!S113/Cuadro2!$S113</f>
        <v>1</v>
      </c>
      <c r="U112" s="27"/>
      <c r="V112" s="27"/>
    </row>
    <row r="113" spans="1:22" x14ac:dyDescent="0.2">
      <c r="A113" s="63">
        <f t="shared" si="1"/>
        <v>19</v>
      </c>
      <c r="B113" s="25" t="s">
        <v>102</v>
      </c>
      <c r="C113" s="26">
        <f>+Cuadro2!C114/Cuadro2!$S114</f>
        <v>0.35932402632923133</v>
      </c>
      <c r="D113" s="26">
        <f>+Cuadro2!D114/Cuadro2!$S114</f>
        <v>0</v>
      </c>
      <c r="E113" s="26">
        <f>+Cuadro2!E114/Cuadro2!$S114</f>
        <v>0</v>
      </c>
      <c r="F113" s="26">
        <f>+Cuadro2!F114/Cuadro2!$S114</f>
        <v>5.8163384706908204E-2</v>
      </c>
      <c r="G113" s="26">
        <f>+Cuadro2!G114/Cuadro2!$S114</f>
        <v>1.3164496649914245E-2</v>
      </c>
      <c r="H113" s="26">
        <f>+Cuadro2!H114/Cuadro2!$S114</f>
        <v>3.080546436060794E-2</v>
      </c>
      <c r="I113" s="26">
        <f>+Cuadro2!I114/Cuadro2!$S114</f>
        <v>8.9270733552273773E-2</v>
      </c>
      <c r="J113" s="26">
        <f>+Cuadro2!J114/Cuadro2!$S114</f>
        <v>1.3125377623348288E-2</v>
      </c>
      <c r="K113" s="26">
        <f>+Cuadro2!K114/Cuadro2!$S114</f>
        <v>0.14505401615027053</v>
      </c>
      <c r="L113" s="26">
        <f>+Cuadro2!L114/Cuadro2!$S114</f>
        <v>3.0588014046360249E-2</v>
      </c>
      <c r="M113" s="26">
        <f>+Cuadro2!M114/Cuadro2!$S114</f>
        <v>0.12914039332125804</v>
      </c>
      <c r="N113" s="26">
        <f>+Cuadro2!N114/Cuadro2!$S114</f>
        <v>1.5578364431231909E-2</v>
      </c>
      <c r="O113" s="26">
        <f>+Cuadro2!O114/Cuadro2!$S114</f>
        <v>3.6543446556607101E-2</v>
      </c>
      <c r="P113" s="26">
        <f>+Cuadro2!P114/Cuadro2!$S114</f>
        <v>2.9493873185301712E-2</v>
      </c>
      <c r="Q113" s="26">
        <f>+Cuadro2!Q114/Cuadro2!$S114</f>
        <v>3.3415751489417694E-2</v>
      </c>
      <c r="R113" s="26">
        <f>+Cuadro2!R114/Cuadro2!$S114</f>
        <v>1.6332657597269144E-2</v>
      </c>
      <c r="S113" s="26">
        <f>+Cuadro2!S114/Cuadro2!$S114</f>
        <v>1</v>
      </c>
      <c r="U113" s="27"/>
      <c r="V113" s="27"/>
    </row>
    <row r="114" spans="1:22" x14ac:dyDescent="0.2">
      <c r="A114" s="63">
        <f t="shared" si="1"/>
        <v>20</v>
      </c>
      <c r="B114" s="25" t="s">
        <v>103</v>
      </c>
      <c r="C114" s="26">
        <f>+Cuadro2!C115/Cuadro2!$S115</f>
        <v>0.64550340687138741</v>
      </c>
      <c r="D114" s="26">
        <f>+Cuadro2!D115/Cuadro2!$S115</f>
        <v>0</v>
      </c>
      <c r="E114" s="26">
        <f>+Cuadro2!E115/Cuadro2!$S115</f>
        <v>0</v>
      </c>
      <c r="F114" s="26">
        <f>+Cuadro2!F115/Cuadro2!$S115</f>
        <v>1.5518335298609125E-2</v>
      </c>
      <c r="G114" s="26">
        <f>+Cuadro2!G115/Cuadro2!$S115</f>
        <v>5.0532855338214742E-3</v>
      </c>
      <c r="H114" s="26">
        <f>+Cuadro2!H115/Cuadro2!$S115</f>
        <v>7.7537795424817259E-3</v>
      </c>
      <c r="I114" s="26">
        <f>+Cuadro2!I115/Cuadro2!$S115</f>
        <v>7.8709095161583822E-2</v>
      </c>
      <c r="J114" s="26">
        <f>+Cuadro2!J115/Cuadro2!$S115</f>
        <v>7.6255936041386843E-3</v>
      </c>
      <c r="K114" s="26">
        <f>+Cuadro2!K115/Cuadro2!$S115</f>
        <v>7.3549940240953821E-2</v>
      </c>
      <c r="L114" s="26">
        <f>+Cuadro2!L115/Cuadro2!$S115</f>
        <v>1.4890988203382723E-2</v>
      </c>
      <c r="M114" s="26">
        <f>+Cuadro2!M115/Cuadro2!$S115</f>
        <v>6.389486496977223E-2</v>
      </c>
      <c r="N114" s="26">
        <f>+Cuadro2!N115/Cuadro2!$S115</f>
        <v>1.2283186516367334E-2</v>
      </c>
      <c r="O114" s="26">
        <f>+Cuadro2!O115/Cuadro2!$S115</f>
        <v>1.6872460531154536E-2</v>
      </c>
      <c r="P114" s="26">
        <f>+Cuadro2!P115/Cuadro2!$S115</f>
        <v>4.142297523153976E-2</v>
      </c>
      <c r="Q114" s="26">
        <f>+Cuadro2!Q115/Cuadro2!$S115</f>
        <v>1.0940967633866748E-2</v>
      </c>
      <c r="R114" s="26">
        <f>+Cuadro2!R115/Cuadro2!$S115</f>
        <v>5.9811206609408016E-3</v>
      </c>
      <c r="S114" s="26">
        <f>+Cuadro2!S115/Cuadro2!$S115</f>
        <v>1</v>
      </c>
      <c r="U114" s="27"/>
      <c r="V114" s="27"/>
    </row>
    <row r="115" spans="1:22" x14ac:dyDescent="0.2">
      <c r="A115" s="63">
        <f t="shared" si="1"/>
        <v>21</v>
      </c>
      <c r="B115" s="25" t="s">
        <v>104</v>
      </c>
      <c r="C115" s="26">
        <f>+Cuadro2!C116/Cuadro2!$S116</f>
        <v>0.54776113871793208</v>
      </c>
      <c r="D115" s="26">
        <f>+Cuadro2!D116/Cuadro2!$S116</f>
        <v>0</v>
      </c>
      <c r="E115" s="26">
        <f>+Cuadro2!E116/Cuadro2!$S116</f>
        <v>0</v>
      </c>
      <c r="F115" s="26">
        <f>+Cuadro2!F116/Cuadro2!$S116</f>
        <v>0.11694125279294415</v>
      </c>
      <c r="G115" s="26">
        <f>+Cuadro2!G116/Cuadro2!$S116</f>
        <v>2.3585294614474693E-2</v>
      </c>
      <c r="H115" s="26">
        <f>+Cuadro2!H116/Cuadro2!$S116</f>
        <v>4.0114960863701643E-2</v>
      </c>
      <c r="I115" s="26">
        <f>+Cuadro2!I116/Cuadro2!$S116</f>
        <v>5.6990093022282792E-2</v>
      </c>
      <c r="J115" s="26">
        <f>+Cuadro2!J116/Cuadro2!$S116</f>
        <v>7.1401768054973518E-3</v>
      </c>
      <c r="K115" s="26">
        <f>+Cuadro2!K116/Cuadro2!$S116</f>
        <v>6.5195983211838907E-2</v>
      </c>
      <c r="L115" s="26">
        <f>+Cuadro2!L116/Cuadro2!$S116</f>
        <v>1.4014866310189261E-2</v>
      </c>
      <c r="M115" s="26">
        <f>+Cuadro2!M116/Cuadro2!$S116</f>
        <v>6.5855898052987208E-2</v>
      </c>
      <c r="N115" s="26">
        <f>+Cuadro2!N116/Cuadro2!$S116</f>
        <v>7.9430110825243778E-3</v>
      </c>
      <c r="O115" s="26">
        <f>+Cuadro2!O116/Cuadro2!$S116</f>
        <v>1.8177558888130493E-2</v>
      </c>
      <c r="P115" s="26">
        <f>+Cuadro2!P116/Cuadro2!$S116</f>
        <v>1.7234844173138253E-2</v>
      </c>
      <c r="Q115" s="26">
        <f>+Cuadro2!Q116/Cuadro2!$S116</f>
        <v>1.3667067441036313E-2</v>
      </c>
      <c r="R115" s="26">
        <f>+Cuadro2!R116/Cuadro2!$S116</f>
        <v>5.3778540233224174E-3</v>
      </c>
      <c r="S115" s="26">
        <f>+Cuadro2!S116/Cuadro2!$S116</f>
        <v>1</v>
      </c>
      <c r="U115" s="27"/>
      <c r="V115" s="27"/>
    </row>
    <row r="116" spans="1:22" x14ac:dyDescent="0.2">
      <c r="A116" s="63">
        <f t="shared" si="1"/>
        <v>22</v>
      </c>
      <c r="B116" s="25" t="s">
        <v>105</v>
      </c>
      <c r="C116" s="26">
        <f>+Cuadro2!C117/Cuadro2!$S117</f>
        <v>0.40615435330549587</v>
      </c>
      <c r="D116" s="26">
        <f>+Cuadro2!D117/Cuadro2!$S117</f>
        <v>0</v>
      </c>
      <c r="E116" s="26">
        <f>+Cuadro2!E117/Cuadro2!$S117</f>
        <v>0</v>
      </c>
      <c r="F116" s="26">
        <f>+Cuadro2!F117/Cuadro2!$S117</f>
        <v>8.3243976927782279E-2</v>
      </c>
      <c r="G116" s="26">
        <f>+Cuadro2!G117/Cuadro2!$S117</f>
        <v>1.4457075099265656E-2</v>
      </c>
      <c r="H116" s="26">
        <f>+Cuadro2!H117/Cuadro2!$S117</f>
        <v>2.0836605802884042E-2</v>
      </c>
      <c r="I116" s="26">
        <f>+Cuadro2!I117/Cuadro2!$S117</f>
        <v>6.6868205101583575E-2</v>
      </c>
      <c r="J116" s="26">
        <f>+Cuadro2!J117/Cuadro2!$S117</f>
        <v>1.4819749816705049E-2</v>
      </c>
      <c r="K116" s="26">
        <f>+Cuadro2!K117/Cuadro2!$S117</f>
        <v>0.10780472886277387</v>
      </c>
      <c r="L116" s="26">
        <f>+Cuadro2!L117/Cuadro2!$S117</f>
        <v>2.6369758492469079E-2</v>
      </c>
      <c r="M116" s="26">
        <f>+Cuadro2!M117/Cuadro2!$S117</f>
        <v>0.12655446167843495</v>
      </c>
      <c r="N116" s="26">
        <f>+Cuadro2!N117/Cuadro2!$S117</f>
        <v>1.6313559561839438E-2</v>
      </c>
      <c r="O116" s="26">
        <f>+Cuadro2!O117/Cuadro2!$S117</f>
        <v>2.5304189570207372E-2</v>
      </c>
      <c r="P116" s="26">
        <f>+Cuadro2!P117/Cuadro2!$S117</f>
        <v>5.8916235351610953E-2</v>
      </c>
      <c r="Q116" s="26">
        <f>+Cuadro2!Q117/Cuadro2!$S117</f>
        <v>2.1105103825375175E-2</v>
      </c>
      <c r="R116" s="26">
        <f>+Cuadro2!R117/Cuadro2!$S117</f>
        <v>1.1251996603572545E-2</v>
      </c>
      <c r="S116" s="26">
        <f>+Cuadro2!S117/Cuadro2!$S117</f>
        <v>1</v>
      </c>
      <c r="U116" s="27"/>
      <c r="V116" s="27"/>
    </row>
    <row r="117" spans="1:22" x14ac:dyDescent="0.2">
      <c r="A117" s="63">
        <f t="shared" si="1"/>
        <v>23</v>
      </c>
      <c r="B117" s="25" t="s">
        <v>106</v>
      </c>
      <c r="C117" s="26">
        <f>+Cuadro2!C118/Cuadro2!$S118</f>
        <v>0.30659305997436254</v>
      </c>
      <c r="D117" s="26">
        <f>+Cuadro2!D118/Cuadro2!$S118</f>
        <v>1.2374523103152148E-5</v>
      </c>
      <c r="E117" s="26">
        <f>+Cuadro2!E118/Cuadro2!$S118</f>
        <v>7.1196453631566813E-4</v>
      </c>
      <c r="F117" s="26">
        <f>+Cuadro2!F118/Cuadro2!$S118</f>
        <v>0.14936939233341864</v>
      </c>
      <c r="G117" s="26">
        <f>+Cuadro2!G118/Cuadro2!$S118</f>
        <v>1.2148634791565326E-2</v>
      </c>
      <c r="H117" s="26">
        <f>+Cuadro2!H118/Cuadro2!$S118</f>
        <v>7.8638898891485065E-2</v>
      </c>
      <c r="I117" s="26">
        <f>+Cuadro2!I118/Cuadro2!$S118</f>
        <v>9.2840959293255351E-2</v>
      </c>
      <c r="J117" s="26">
        <f>+Cuadro2!J118/Cuadro2!$S118</f>
        <v>1.1565089415138426E-2</v>
      </c>
      <c r="K117" s="26">
        <f>+Cuadro2!K118/Cuadro2!$S118</f>
        <v>0.1135868846805748</v>
      </c>
      <c r="L117" s="26">
        <f>+Cuadro2!L118/Cuadro2!$S118</f>
        <v>2.4730160549030593E-2</v>
      </c>
      <c r="M117" s="26">
        <f>+Cuadro2!M118/Cuadro2!$S118</f>
        <v>9.5141138300508035E-2</v>
      </c>
      <c r="N117" s="26">
        <f>+Cuadro2!N118/Cuadro2!$S118</f>
        <v>1.1361678511635841E-2</v>
      </c>
      <c r="O117" s="26">
        <f>+Cuadro2!O118/Cuadro2!$S118</f>
        <v>2.6864597087388992E-2</v>
      </c>
      <c r="P117" s="26">
        <f>+Cuadro2!P118/Cuadro2!$S118</f>
        <v>5.0412901942683823E-2</v>
      </c>
      <c r="Q117" s="26">
        <f>+Cuadro2!Q118/Cuadro2!$S118</f>
        <v>1.7566784236156333E-2</v>
      </c>
      <c r="R117" s="26">
        <f>+Cuadro2!R118/Cuadro2!$S118</f>
        <v>8.4554809333772223E-3</v>
      </c>
      <c r="S117" s="26">
        <f>+Cuadro2!S118/Cuadro2!$S118</f>
        <v>1</v>
      </c>
      <c r="U117" s="27"/>
      <c r="V117" s="27"/>
    </row>
    <row r="118" spans="1:22" x14ac:dyDescent="0.2">
      <c r="A118" s="63">
        <f t="shared" si="1"/>
        <v>24</v>
      </c>
      <c r="B118" s="25" t="s">
        <v>107</v>
      </c>
      <c r="C118" s="26">
        <f>+Cuadro2!C119/Cuadro2!$S119</f>
        <v>0.23497267758351723</v>
      </c>
      <c r="D118" s="26">
        <f>+Cuadro2!D119/Cuadro2!$S119</f>
        <v>1.2376513928354725E-5</v>
      </c>
      <c r="E118" s="26">
        <f>+Cuadro2!E119/Cuadro2!$S119</f>
        <v>0</v>
      </c>
      <c r="F118" s="26">
        <f>+Cuadro2!F119/Cuadro2!$S119</f>
        <v>0.19125705062139248</v>
      </c>
      <c r="G118" s="26">
        <f>+Cuadro2!G119/Cuadro2!$S119</f>
        <v>1.8491071263678414E-2</v>
      </c>
      <c r="H118" s="26">
        <f>+Cuadro2!H119/Cuadro2!$S119</f>
        <v>2.976712943365285E-2</v>
      </c>
      <c r="I118" s="26">
        <f>+Cuadro2!I119/Cuadro2!$S119</f>
        <v>0.10468363402027464</v>
      </c>
      <c r="J118" s="26">
        <f>+Cuadro2!J119/Cuadro2!$S119</f>
        <v>1.6327479443986239E-2</v>
      </c>
      <c r="K118" s="26">
        <f>+Cuadro2!K119/Cuadro2!$S119</f>
        <v>0.11910118674575031</v>
      </c>
      <c r="L118" s="26">
        <f>+Cuadro2!L119/Cuadro2!$S119</f>
        <v>3.7102199239099402E-2</v>
      </c>
      <c r="M118" s="26">
        <f>+Cuadro2!M119/Cuadro2!$S119</f>
        <v>0.12934889235958691</v>
      </c>
      <c r="N118" s="26">
        <f>+Cuadro2!N119/Cuadro2!$S119</f>
        <v>1.6493093072283263E-2</v>
      </c>
      <c r="O118" s="26">
        <f>+Cuadro2!O119/Cuadro2!$S119</f>
        <v>4.3300574655685167E-2</v>
      </c>
      <c r="P118" s="26">
        <f>+Cuadro2!P119/Cuadro2!$S119</f>
        <v>2.1169678916545299E-2</v>
      </c>
      <c r="Q118" s="26">
        <f>+Cuadro2!Q119/Cuadro2!$S119</f>
        <v>2.6818412820863596E-2</v>
      </c>
      <c r="R118" s="26">
        <f>+Cuadro2!R119/Cuadro2!$S119</f>
        <v>1.1154543309755878E-2</v>
      </c>
      <c r="S118" s="26">
        <f>+Cuadro2!S119/Cuadro2!$S119</f>
        <v>1</v>
      </c>
      <c r="U118" s="27"/>
      <c r="V118" s="27"/>
    </row>
    <row r="119" spans="1:22" x14ac:dyDescent="0.2">
      <c r="A119" s="63">
        <f t="shared" si="1"/>
        <v>25</v>
      </c>
      <c r="B119" s="25" t="s">
        <v>108</v>
      </c>
      <c r="C119" s="26">
        <f>+Cuadro2!C120/Cuadro2!$S120</f>
        <v>0.47140896155511369</v>
      </c>
      <c r="D119" s="26">
        <f>+Cuadro2!D120/Cuadro2!$S120</f>
        <v>0</v>
      </c>
      <c r="E119" s="26">
        <f>+Cuadro2!E120/Cuadro2!$S120</f>
        <v>0</v>
      </c>
      <c r="F119" s="26">
        <f>+Cuadro2!F120/Cuadro2!$S120</f>
        <v>0.10091222574065759</v>
      </c>
      <c r="G119" s="26">
        <f>+Cuadro2!G120/Cuadro2!$S120</f>
        <v>2.3371411912681286E-2</v>
      </c>
      <c r="H119" s="26">
        <f>+Cuadro2!H120/Cuadro2!$S120</f>
        <v>1.8695771792270451E-2</v>
      </c>
      <c r="I119" s="26">
        <f>+Cuadro2!I120/Cuadro2!$S120</f>
        <v>8.7969718277055853E-2</v>
      </c>
      <c r="J119" s="26">
        <f>+Cuadro2!J120/Cuadro2!$S120</f>
        <v>1.3653083521314752E-2</v>
      </c>
      <c r="K119" s="26">
        <f>+Cuadro2!K120/Cuadro2!$S120</f>
        <v>9.8011506064970499E-2</v>
      </c>
      <c r="L119" s="26">
        <f>+Cuadro2!L120/Cuadro2!$S120</f>
        <v>1.7916950894301353E-2</v>
      </c>
      <c r="M119" s="26">
        <f>+Cuadro2!M120/Cuadro2!$S120</f>
        <v>9.4841305089482839E-2</v>
      </c>
      <c r="N119" s="26">
        <f>+Cuadro2!N120/Cuadro2!$S120</f>
        <v>6.9968120264361994E-3</v>
      </c>
      <c r="O119" s="26">
        <f>+Cuadro2!O120/Cuadro2!$S120</f>
        <v>1.9869888345547791E-2</v>
      </c>
      <c r="P119" s="26">
        <f>+Cuadro2!P120/Cuadro2!$S120</f>
        <v>2.3744227574485223E-2</v>
      </c>
      <c r="Q119" s="26">
        <f>+Cuadro2!Q120/Cuadro2!$S120</f>
        <v>1.4927610240748939E-2</v>
      </c>
      <c r="R119" s="26">
        <f>+Cuadro2!R120/Cuadro2!$S120</f>
        <v>7.6805269649333858E-3</v>
      </c>
      <c r="S119" s="26">
        <f>+Cuadro2!S120/Cuadro2!$S120</f>
        <v>1</v>
      </c>
      <c r="U119" s="27"/>
      <c r="V119" s="27"/>
    </row>
    <row r="120" spans="1:22" x14ac:dyDescent="0.2">
      <c r="A120" s="63">
        <f t="shared" si="1"/>
        <v>26</v>
      </c>
      <c r="B120" s="25" t="s">
        <v>109</v>
      </c>
      <c r="C120" s="26">
        <f>+Cuadro2!C121/Cuadro2!$S121</f>
        <v>0.27104800001010343</v>
      </c>
      <c r="D120" s="26">
        <f>+Cuadro2!D121/Cuadro2!$S121</f>
        <v>0</v>
      </c>
      <c r="E120" s="26">
        <f>+Cuadro2!E121/Cuadro2!$S121</f>
        <v>0</v>
      </c>
      <c r="F120" s="26">
        <f>+Cuadro2!F121/Cuadro2!$S121</f>
        <v>9.8173281783571847E-2</v>
      </c>
      <c r="G120" s="26">
        <f>+Cuadro2!G121/Cuadro2!$S121</f>
        <v>8.0980169990032963E-3</v>
      </c>
      <c r="H120" s="26">
        <f>+Cuadro2!H121/Cuadro2!$S121</f>
        <v>7.5802939840564881E-2</v>
      </c>
      <c r="I120" s="26">
        <f>+Cuadro2!I121/Cuadro2!$S121</f>
        <v>0.1609216919469601</v>
      </c>
      <c r="J120" s="26">
        <f>+Cuadro2!J121/Cuadro2!$S121</f>
        <v>2.1959407264346104E-2</v>
      </c>
      <c r="K120" s="26">
        <f>+Cuadro2!K121/Cuadro2!$S121</f>
        <v>0.11916756223663094</v>
      </c>
      <c r="L120" s="26">
        <f>+Cuadro2!L121/Cuadro2!$S121</f>
        <v>3.3456141569460786E-2</v>
      </c>
      <c r="M120" s="26">
        <f>+Cuadro2!M121/Cuadro2!$S121</f>
        <v>0.10941465187416388</v>
      </c>
      <c r="N120" s="26">
        <f>+Cuadro2!N121/Cuadro2!$S121</f>
        <v>1.5970080177764995E-2</v>
      </c>
      <c r="O120" s="26">
        <f>+Cuadro2!O121/Cuadro2!$S121</f>
        <v>3.0016098178030155E-2</v>
      </c>
      <c r="P120" s="26">
        <f>+Cuadro2!P121/Cuadro2!$S121</f>
        <v>3.0516842061773842E-2</v>
      </c>
      <c r="Q120" s="26">
        <f>+Cuadro2!Q121/Cuadro2!$S121</f>
        <v>1.3189035548576774E-2</v>
      </c>
      <c r="R120" s="26">
        <f>+Cuadro2!R121/Cuadro2!$S121</f>
        <v>1.2266250509048865E-2</v>
      </c>
      <c r="S120" s="26">
        <f>+Cuadro2!S121/Cuadro2!$S121</f>
        <v>1</v>
      </c>
      <c r="U120" s="27"/>
      <c r="V120" s="27"/>
    </row>
    <row r="121" spans="1:22" x14ac:dyDescent="0.2">
      <c r="A121" s="63">
        <f t="shared" si="1"/>
        <v>27</v>
      </c>
      <c r="B121" s="25" t="s">
        <v>110</v>
      </c>
      <c r="C121" s="26">
        <f>+Cuadro2!C122/Cuadro2!$S122</f>
        <v>0.26841725642476821</v>
      </c>
      <c r="D121" s="26">
        <f>+Cuadro2!D122/Cuadro2!$S122</f>
        <v>3.2441266876143143E-5</v>
      </c>
      <c r="E121" s="26">
        <f>+Cuadro2!E122/Cuadro2!$S122</f>
        <v>0</v>
      </c>
      <c r="F121" s="26">
        <f>+Cuadro2!F122/Cuadro2!$S122</f>
        <v>0.24915360563209066</v>
      </c>
      <c r="G121" s="26">
        <f>+Cuadro2!G122/Cuadro2!$S122</f>
        <v>1.8539562614680996E-2</v>
      </c>
      <c r="H121" s="26">
        <f>+Cuadro2!H122/Cuadro2!$S122</f>
        <v>2.5318027747047021E-2</v>
      </c>
      <c r="I121" s="26">
        <f>+Cuadro2!I122/Cuadro2!$S122</f>
        <v>8.5073319474810671E-2</v>
      </c>
      <c r="J121" s="26">
        <f>+Cuadro2!J122/Cuadro2!$S122</f>
        <v>3.2252790918298441E-2</v>
      </c>
      <c r="K121" s="26">
        <f>+Cuadro2!K122/Cuadro2!$S122</f>
        <v>8.9873817574740625E-2</v>
      </c>
      <c r="L121" s="26">
        <f>+Cuadro2!L122/Cuadro2!$S122</f>
        <v>2.8484640836119537E-2</v>
      </c>
      <c r="M121" s="26">
        <f>+Cuadro2!M122/Cuadro2!$S122</f>
        <v>0.10728066859694689</v>
      </c>
      <c r="N121" s="26">
        <f>+Cuadro2!N122/Cuadro2!$S122</f>
        <v>1.1382362763497716E-2</v>
      </c>
      <c r="O121" s="26">
        <f>+Cuadro2!O122/Cuadro2!$S122</f>
        <v>2.8748139779861941E-2</v>
      </c>
      <c r="P121" s="26">
        <f>+Cuadro2!P122/Cuadro2!$S122</f>
        <v>2.5666974787874254E-2</v>
      </c>
      <c r="Q121" s="26">
        <f>+Cuadro2!Q122/Cuadro2!$S122</f>
        <v>1.9507253397559304E-2</v>
      </c>
      <c r="R121" s="26">
        <f>+Cuadro2!R122/Cuadro2!$S122</f>
        <v>1.0269138184827628E-2</v>
      </c>
      <c r="S121" s="26">
        <f>+Cuadro2!S122/Cuadro2!$S122</f>
        <v>1</v>
      </c>
      <c r="U121" s="27"/>
      <c r="V121" s="27"/>
    </row>
    <row r="122" spans="1:22" x14ac:dyDescent="0.2">
      <c r="A122" s="63">
        <f t="shared" si="1"/>
        <v>28</v>
      </c>
      <c r="B122" s="42" t="s">
        <v>111</v>
      </c>
      <c r="C122" s="39">
        <f>+Cuadro2!C123/Cuadro2!$S123</f>
        <v>0.40571294684149195</v>
      </c>
      <c r="D122" s="39">
        <f>+Cuadro2!D123/Cuadro2!$S123</f>
        <v>1.3698989543647911E-5</v>
      </c>
      <c r="E122" s="39">
        <f>+Cuadro2!E123/Cuadro2!$S123</f>
        <v>3.4269048260955316E-4</v>
      </c>
      <c r="F122" s="39">
        <f>+Cuadro2!F123/Cuadro2!$S123</f>
        <v>0.12980124119289477</v>
      </c>
      <c r="G122" s="39">
        <f>+Cuadro2!G123/Cuadro2!$S123</f>
        <v>1.7011963096451484E-2</v>
      </c>
      <c r="H122" s="39">
        <f>+Cuadro2!H123/Cuadro2!$S123</f>
        <v>2.5384977410953084E-2</v>
      </c>
      <c r="I122" s="39">
        <f>+Cuadro2!I123/Cuadro2!$S123</f>
        <v>8.5639019667134275E-2</v>
      </c>
      <c r="J122" s="39">
        <f>+Cuadro2!J123/Cuadro2!$S123</f>
        <v>1.0365435299809822E-2</v>
      </c>
      <c r="K122" s="39">
        <f>+Cuadro2!K123/Cuadro2!$S123</f>
        <v>9.2628451579761822E-2</v>
      </c>
      <c r="L122" s="39">
        <f>+Cuadro2!L123/Cuadro2!$S123</f>
        <v>3.1044385760388139E-2</v>
      </c>
      <c r="M122" s="39">
        <f>+Cuadro2!M123/Cuadro2!$S123</f>
        <v>9.1180514217160044E-2</v>
      </c>
      <c r="N122" s="39">
        <f>+Cuadro2!N123/Cuadro2!$S123</f>
        <v>1.0223849555133399E-2</v>
      </c>
      <c r="O122" s="39">
        <f>+Cuadro2!O123/Cuadro2!$S123</f>
        <v>3.0747813164586128E-2</v>
      </c>
      <c r="P122" s="39">
        <f>+Cuadro2!P123/Cuadro2!$S123</f>
        <v>4.5814503937964497E-2</v>
      </c>
      <c r="Q122" s="39">
        <f>+Cuadro2!Q123/Cuadro2!$S123</f>
        <v>1.3285367756650877E-2</v>
      </c>
      <c r="R122" s="39">
        <f>+Cuadro2!R123/Cuadro2!$S123</f>
        <v>1.0803141047466464E-2</v>
      </c>
      <c r="S122" s="39">
        <f>+Cuadro2!S123/Cuadro2!$S123</f>
        <v>1</v>
      </c>
      <c r="U122" s="27"/>
      <c r="V122" s="27"/>
    </row>
    <row r="123" spans="1:22" ht="5.0999999999999996" customHeight="1" x14ac:dyDescent="0.2">
      <c r="A123" s="63"/>
      <c r="B123" s="64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U123" s="27"/>
      <c r="V123" s="27"/>
    </row>
    <row r="124" spans="1:22" x14ac:dyDescent="0.2">
      <c r="A124" s="63">
        <v>1</v>
      </c>
      <c r="B124" s="25" t="s">
        <v>112</v>
      </c>
      <c r="C124" s="26">
        <f>+Cuadro2!C125/Cuadro2!$S125</f>
        <v>0.57281951907080575</v>
      </c>
      <c r="D124" s="26">
        <f>+Cuadro2!D125/Cuadro2!$S125</f>
        <v>8.0238396163310354E-5</v>
      </c>
      <c r="E124" s="26">
        <f>+Cuadro2!E125/Cuadro2!$S125</f>
        <v>0</v>
      </c>
      <c r="F124" s="26">
        <f>+Cuadro2!F125/Cuadro2!$S125</f>
        <v>5.0268262926003941E-2</v>
      </c>
      <c r="G124" s="26">
        <f>+Cuadro2!G125/Cuadro2!$S125</f>
        <v>1.1543852110997357E-2</v>
      </c>
      <c r="H124" s="26">
        <f>+Cuadro2!H125/Cuadro2!$S125</f>
        <v>1.2188396867884524E-2</v>
      </c>
      <c r="I124" s="26">
        <f>+Cuadro2!I125/Cuadro2!$S125</f>
        <v>7.1874504099260675E-2</v>
      </c>
      <c r="J124" s="26">
        <f>+Cuadro2!J125/Cuadro2!$S125</f>
        <v>1.0784673898000112E-2</v>
      </c>
      <c r="K124" s="26">
        <f>+Cuadro2!K125/Cuadro2!$S125</f>
        <v>7.7794556469084855E-2</v>
      </c>
      <c r="L124" s="26">
        <f>+Cuadro2!L125/Cuadro2!$S125</f>
        <v>2.0745460934598562E-2</v>
      </c>
      <c r="M124" s="26">
        <f>+Cuadro2!M125/Cuadro2!$S125</f>
        <v>8.3920086031252367E-2</v>
      </c>
      <c r="N124" s="26">
        <f>+Cuadro2!N125/Cuadro2!$S125</f>
        <v>1.4702254550737164E-2</v>
      </c>
      <c r="O124" s="26">
        <f>+Cuadro2!O125/Cuadro2!$S125</f>
        <v>1.599174820223407E-2</v>
      </c>
      <c r="P124" s="26">
        <f>+Cuadro2!P125/Cuadro2!$S125</f>
        <v>3.5667507801868052E-2</v>
      </c>
      <c r="Q124" s="26">
        <f>+Cuadro2!Q125/Cuadro2!$S125</f>
        <v>1.4118751295546484E-2</v>
      </c>
      <c r="R124" s="26">
        <f>+Cuadro2!R125/Cuadro2!$S125</f>
        <v>7.5001873455627132E-3</v>
      </c>
      <c r="S124" s="26">
        <f>+Cuadro2!S125/Cuadro2!$S125</f>
        <v>1</v>
      </c>
      <c r="U124" s="27"/>
      <c r="V124" s="27"/>
    </row>
    <row r="125" spans="1:22" x14ac:dyDescent="0.2">
      <c r="A125" s="63">
        <f t="shared" si="1"/>
        <v>2</v>
      </c>
      <c r="B125" s="25" t="s">
        <v>113</v>
      </c>
      <c r="C125" s="26">
        <f>+Cuadro2!C126/Cuadro2!$S126</f>
        <v>2.9909665325291821E-3</v>
      </c>
      <c r="D125" s="26">
        <f>+Cuadro2!D126/Cuadro2!$S126</f>
        <v>4.5290405385321261E-5</v>
      </c>
      <c r="E125" s="26">
        <f>+Cuadro2!E126/Cuadro2!$S126</f>
        <v>0</v>
      </c>
      <c r="F125" s="26">
        <f>+Cuadro2!F126/Cuadro2!$S126</f>
        <v>0.56017105466543737</v>
      </c>
      <c r="G125" s="26">
        <f>+Cuadro2!G126/Cuadro2!$S126</f>
        <v>2.0551123072240413E-2</v>
      </c>
      <c r="H125" s="26">
        <f>+Cuadro2!H126/Cuadro2!$S126</f>
        <v>2.4606293927724236E-2</v>
      </c>
      <c r="I125" s="26">
        <f>+Cuadro2!I126/Cuadro2!$S126</f>
        <v>8.0288105770035423E-2</v>
      </c>
      <c r="J125" s="26">
        <f>+Cuadro2!J126/Cuadro2!$S126</f>
        <v>9.0779321366883312E-3</v>
      </c>
      <c r="K125" s="26">
        <f>+Cuadro2!K126/Cuadro2!$S126</f>
        <v>7.613140058073857E-2</v>
      </c>
      <c r="L125" s="26">
        <f>+Cuadro2!L126/Cuadro2!$S126</f>
        <v>1.1212652689802509E-2</v>
      </c>
      <c r="M125" s="26">
        <f>+Cuadro2!M126/Cuadro2!$S126</f>
        <v>0.1017609182650701</v>
      </c>
      <c r="N125" s="26">
        <f>+Cuadro2!N126/Cuadro2!$S126</f>
        <v>9.6879086887985688E-3</v>
      </c>
      <c r="O125" s="26">
        <f>+Cuadro2!O126/Cuadro2!$S126</f>
        <v>2.9110158280552592E-2</v>
      </c>
      <c r="P125" s="26">
        <f>+Cuadro2!P126/Cuadro2!$S126</f>
        <v>1.6937184756979477E-2</v>
      </c>
      <c r="Q125" s="26">
        <f>+Cuadro2!Q126/Cuadro2!$S126</f>
        <v>4.4745250180985387E-2</v>
      </c>
      <c r="R125" s="26">
        <f>+Cuadro2!R126/Cuadro2!$S126</f>
        <v>1.2683760047032307E-2</v>
      </c>
      <c r="S125" s="26">
        <f>+Cuadro2!S126/Cuadro2!$S126</f>
        <v>1</v>
      </c>
      <c r="U125" s="27"/>
      <c r="V125" s="27"/>
    </row>
    <row r="126" spans="1:22" x14ac:dyDescent="0.2">
      <c r="A126" s="63">
        <f t="shared" si="1"/>
        <v>3</v>
      </c>
      <c r="B126" s="25" t="s">
        <v>114</v>
      </c>
      <c r="C126" s="26">
        <f>+Cuadro2!C127/Cuadro2!$S127</f>
        <v>0</v>
      </c>
      <c r="D126" s="26">
        <f>+Cuadro2!D127/Cuadro2!$S127</f>
        <v>2.7264580433036733E-5</v>
      </c>
      <c r="E126" s="26">
        <f>+Cuadro2!E127/Cuadro2!$S127</f>
        <v>4.7348755883968788E-4</v>
      </c>
      <c r="F126" s="26">
        <f>+Cuadro2!F127/Cuadro2!$S127</f>
        <v>0.25095481425397315</v>
      </c>
      <c r="G126" s="26">
        <f>+Cuadro2!G127/Cuadro2!$S127</f>
        <v>2.6300474725074362E-2</v>
      </c>
      <c r="H126" s="26">
        <f>+Cuadro2!H127/Cuadro2!$S127</f>
        <v>9.2201108102203805E-2</v>
      </c>
      <c r="I126" s="26">
        <f>+Cuadro2!I127/Cuadro2!$S127</f>
        <v>0.253967305716578</v>
      </c>
      <c r="J126" s="26">
        <f>+Cuadro2!J127/Cuadro2!$S127</f>
        <v>1.1301366696996339E-2</v>
      </c>
      <c r="K126" s="26">
        <f>+Cuadro2!K127/Cuadro2!$S127</f>
        <v>8.5595730302343798E-2</v>
      </c>
      <c r="L126" s="26">
        <f>+Cuadro2!L127/Cuadro2!$S127</f>
        <v>1.9302045605961819E-2</v>
      </c>
      <c r="M126" s="26">
        <f>+Cuadro2!M127/Cuadro2!$S127</f>
        <v>0.12918371234063034</v>
      </c>
      <c r="N126" s="26">
        <f>+Cuadro2!N127/Cuadro2!$S127</f>
        <v>2.5183760738336742E-2</v>
      </c>
      <c r="O126" s="26">
        <f>+Cuadro2!O127/Cuadro2!$S127</f>
        <v>2.8133204187653475E-2</v>
      </c>
      <c r="P126" s="26">
        <f>+Cuadro2!P127/Cuadro2!$S127</f>
        <v>3.5293200957511921E-2</v>
      </c>
      <c r="Q126" s="26">
        <f>+Cuadro2!Q127/Cuadro2!$S127</f>
        <v>3.3252390117745979E-2</v>
      </c>
      <c r="R126" s="26">
        <f>+Cuadro2!R127/Cuadro2!$S127</f>
        <v>8.8301341157176194E-3</v>
      </c>
      <c r="S126" s="26">
        <f>+Cuadro2!S127/Cuadro2!$S127</f>
        <v>1</v>
      </c>
      <c r="U126" s="27"/>
      <c r="V126" s="27"/>
    </row>
    <row r="127" spans="1:22" x14ac:dyDescent="0.2">
      <c r="A127" s="63">
        <f t="shared" si="1"/>
        <v>4</v>
      </c>
      <c r="B127" s="25" t="s">
        <v>115</v>
      </c>
      <c r="C127" s="26">
        <f>+Cuadro2!C128/Cuadro2!$S128</f>
        <v>0</v>
      </c>
      <c r="D127" s="26">
        <f>+Cuadro2!D128/Cuadro2!$S128</f>
        <v>6.28937284746589E-5</v>
      </c>
      <c r="E127" s="26">
        <f>+Cuadro2!E128/Cuadro2!$S128</f>
        <v>0</v>
      </c>
      <c r="F127" s="26">
        <f>+Cuadro2!F128/Cuadro2!$S128</f>
        <v>8.5497113016039072E-2</v>
      </c>
      <c r="G127" s="26">
        <f>+Cuadro2!G128/Cuadro2!$S128</f>
        <v>2.5829743864497445E-2</v>
      </c>
      <c r="H127" s="26">
        <f>+Cuadro2!H128/Cuadro2!$S128</f>
        <v>3.2700646790135138E-2</v>
      </c>
      <c r="I127" s="26">
        <f>+Cuadro2!I128/Cuadro2!$S128</f>
        <v>0.16565020245336196</v>
      </c>
      <c r="J127" s="26">
        <f>+Cuadro2!J128/Cuadro2!$S128</f>
        <v>2.4367844428959194E-2</v>
      </c>
      <c r="K127" s="26">
        <f>+Cuadro2!K128/Cuadro2!$S128</f>
        <v>0.19840887582161362</v>
      </c>
      <c r="L127" s="26">
        <f>+Cuadro2!L128/Cuadro2!$S128</f>
        <v>1.8774355429894144E-2</v>
      </c>
      <c r="M127" s="26">
        <f>+Cuadro2!M128/Cuadro2!$S128</f>
        <v>0.2414475173747819</v>
      </c>
      <c r="N127" s="26">
        <f>+Cuadro2!N128/Cuadro2!$S128</f>
        <v>2.188016596147499E-2</v>
      </c>
      <c r="O127" s="26">
        <f>+Cuadro2!O128/Cuadro2!$S128</f>
        <v>8.0083057761424478E-2</v>
      </c>
      <c r="P127" s="26">
        <f>+Cuadro2!P128/Cuadro2!$S128</f>
        <v>4.6151042916771856E-2</v>
      </c>
      <c r="Q127" s="26">
        <f>+Cuadro2!Q128/Cuadro2!$S128</f>
        <v>3.6884759055571731E-2</v>
      </c>
      <c r="R127" s="26">
        <f>+Cuadro2!R128/Cuadro2!$S128</f>
        <v>2.2261781396999702E-2</v>
      </c>
      <c r="S127" s="26">
        <f>+Cuadro2!S128/Cuadro2!$S128</f>
        <v>1</v>
      </c>
      <c r="U127" s="27"/>
      <c r="V127" s="27"/>
    </row>
    <row r="128" spans="1:22" x14ac:dyDescent="0.2">
      <c r="A128" s="63">
        <f t="shared" si="1"/>
        <v>5</v>
      </c>
      <c r="B128" s="25" t="s">
        <v>116</v>
      </c>
      <c r="C128" s="26">
        <f>+Cuadro2!C129/Cuadro2!$S129</f>
        <v>5.5534565620457839E-2</v>
      </c>
      <c r="D128" s="26">
        <f>+Cuadro2!D129/Cuadro2!$S129</f>
        <v>1.0893933982042177E-4</v>
      </c>
      <c r="E128" s="26">
        <f>+Cuadro2!E129/Cuadro2!$S129</f>
        <v>3.9741742075196745E-4</v>
      </c>
      <c r="F128" s="26">
        <f>+Cuadro2!F129/Cuadro2!$S129</f>
        <v>0.26075260315485826</v>
      </c>
      <c r="G128" s="26">
        <f>+Cuadro2!G129/Cuadro2!$S129</f>
        <v>8.5538190962746938E-2</v>
      </c>
      <c r="H128" s="26">
        <f>+Cuadro2!H129/Cuadro2!$S129</f>
        <v>5.5718219031622614E-2</v>
      </c>
      <c r="I128" s="26">
        <f>+Cuadro2!I129/Cuadro2!$S129</f>
        <v>0.10514961706929056</v>
      </c>
      <c r="J128" s="26">
        <f>+Cuadro2!J129/Cuadro2!$S129</f>
        <v>1.6004411445760921E-2</v>
      </c>
      <c r="K128" s="26">
        <f>+Cuadro2!K129/Cuadro2!$S129</f>
        <v>0.10522440316066005</v>
      </c>
      <c r="L128" s="26">
        <f>+Cuadro2!L129/Cuadro2!$S129</f>
        <v>2.5805068243913747E-2</v>
      </c>
      <c r="M128" s="26">
        <f>+Cuadro2!M129/Cuadro2!$S129</f>
        <v>0.12668756133435044</v>
      </c>
      <c r="N128" s="26">
        <f>+Cuadro2!N129/Cuadro2!$S129</f>
        <v>4.0862407921194221E-2</v>
      </c>
      <c r="O128" s="26">
        <f>+Cuadro2!O129/Cuadro2!$S129</f>
        <v>4.5008566696728848E-2</v>
      </c>
      <c r="P128" s="26">
        <f>+Cuadro2!P129/Cuadro2!$S129</f>
        <v>3.9736607157268324E-2</v>
      </c>
      <c r="Q128" s="26">
        <f>+Cuadro2!Q129/Cuadro2!$S129</f>
        <v>2.7607129108335762E-2</v>
      </c>
      <c r="R128" s="26">
        <f>+Cuadro2!R129/Cuadro2!$S129</f>
        <v>9.8642923322390611E-3</v>
      </c>
      <c r="S128" s="26">
        <f>+Cuadro2!S129/Cuadro2!$S129</f>
        <v>1</v>
      </c>
      <c r="U128" s="27"/>
      <c r="V128" s="27"/>
    </row>
    <row r="129" spans="1:22" x14ac:dyDescent="0.2">
      <c r="A129" s="63">
        <f t="shared" si="1"/>
        <v>6</v>
      </c>
      <c r="B129" s="25" t="s">
        <v>117</v>
      </c>
      <c r="C129" s="26">
        <f>+Cuadro2!C130/Cuadro2!$S130</f>
        <v>0.26393814192683601</v>
      </c>
      <c r="D129" s="26">
        <f>+Cuadro2!D130/Cuadro2!$S130</f>
        <v>5.5986755796741991E-4</v>
      </c>
      <c r="E129" s="26">
        <f>+Cuadro2!E130/Cuadro2!$S130</f>
        <v>6.1046930334637264E-4</v>
      </c>
      <c r="F129" s="26">
        <f>+Cuadro2!F130/Cuadro2!$S130</f>
        <v>6.41704700414613E-2</v>
      </c>
      <c r="G129" s="26">
        <f>+Cuadro2!G130/Cuadro2!$S130</f>
        <v>5.2594536466547687E-2</v>
      </c>
      <c r="H129" s="26">
        <f>+Cuadro2!H130/Cuadro2!$S130</f>
        <v>4.0944105279474292E-2</v>
      </c>
      <c r="I129" s="26">
        <f>+Cuadro2!I130/Cuadro2!$S130</f>
        <v>9.1488761679925437E-2</v>
      </c>
      <c r="J129" s="26">
        <f>+Cuadro2!J130/Cuadro2!$S130</f>
        <v>1.8477769417977186E-2</v>
      </c>
      <c r="K129" s="26">
        <f>+Cuadro2!K130/Cuadro2!$S130</f>
        <v>0.14389231460518626</v>
      </c>
      <c r="L129" s="26">
        <f>+Cuadro2!L130/Cuadro2!$S130</f>
        <v>2.8517678945452089E-2</v>
      </c>
      <c r="M129" s="26">
        <f>+Cuadro2!M130/Cuadro2!$S130</f>
        <v>0.15958553253117519</v>
      </c>
      <c r="N129" s="26">
        <f>+Cuadro2!N130/Cuadro2!$S130</f>
        <v>1.7864950548732748E-2</v>
      </c>
      <c r="O129" s="26">
        <f>+Cuadro2!O130/Cuadro2!$S130</f>
        <v>3.9204262816501093E-2</v>
      </c>
      <c r="P129" s="26">
        <f>+Cuadro2!P130/Cuadro2!$S130</f>
        <v>3.7901923532206262E-2</v>
      </c>
      <c r="Q129" s="26">
        <f>+Cuadro2!Q130/Cuadro2!$S130</f>
        <v>2.8538990930309587E-2</v>
      </c>
      <c r="R129" s="26">
        <f>+Cuadro2!R130/Cuadro2!$S130</f>
        <v>1.1710224416901064E-2</v>
      </c>
      <c r="S129" s="26">
        <f>+Cuadro2!S130/Cuadro2!$S130</f>
        <v>1</v>
      </c>
      <c r="U129" s="27"/>
      <c r="V129" s="27"/>
    </row>
    <row r="130" spans="1:22" x14ac:dyDescent="0.2">
      <c r="A130" s="63">
        <f t="shared" si="1"/>
        <v>7</v>
      </c>
      <c r="B130" s="25" t="s">
        <v>118</v>
      </c>
      <c r="C130" s="26">
        <f>+Cuadro2!C131/Cuadro2!$S131</f>
        <v>5.6085981714045906E-2</v>
      </c>
      <c r="D130" s="26">
        <f>+Cuadro2!D131/Cuadro2!$S131</f>
        <v>3.0295408071912982E-5</v>
      </c>
      <c r="E130" s="26">
        <f>+Cuadro2!E131/Cuadro2!$S131</f>
        <v>0</v>
      </c>
      <c r="F130" s="26">
        <f>+Cuadro2!F131/Cuadro2!$S131</f>
        <v>0.10199166232196373</v>
      </c>
      <c r="G130" s="26">
        <f>+Cuadro2!G131/Cuadro2!$S131</f>
        <v>1.4742015942379302E-2</v>
      </c>
      <c r="H130" s="26">
        <f>+Cuadro2!H131/Cuadro2!$S131</f>
        <v>5.665804039781594E-2</v>
      </c>
      <c r="I130" s="26">
        <f>+Cuadro2!I131/Cuadro2!$S131</f>
        <v>0.12021004352081657</v>
      </c>
      <c r="J130" s="26">
        <f>+Cuadro2!J131/Cuadro2!$S131</f>
        <v>7.9309997394383602E-2</v>
      </c>
      <c r="K130" s="26">
        <f>+Cuadro2!K131/Cuadro2!$S131</f>
        <v>0.1475495778503236</v>
      </c>
      <c r="L130" s="26">
        <f>+Cuadro2!L131/Cuadro2!$S131</f>
        <v>3.3766039421833705E-2</v>
      </c>
      <c r="M130" s="26">
        <f>+Cuadro2!M131/Cuadro2!$S131</f>
        <v>0.20229908069776342</v>
      </c>
      <c r="N130" s="26">
        <f>+Cuadro2!N131/Cuadro2!$S131</f>
        <v>3.6285599881769243E-2</v>
      </c>
      <c r="O130" s="26">
        <f>+Cuadro2!O131/Cuadro2!$S131</f>
        <v>6.4360940503118927E-2</v>
      </c>
      <c r="P130" s="26">
        <f>+Cuadro2!P131/Cuadro2!$S131</f>
        <v>4.1641915263787042E-2</v>
      </c>
      <c r="Q130" s="26">
        <f>+Cuadro2!Q131/Cuadro2!$S131</f>
        <v>2.9858561225014874E-2</v>
      </c>
      <c r="R130" s="26">
        <f>+Cuadro2!R131/Cuadro2!$S131</f>
        <v>1.5210248456912075E-2</v>
      </c>
      <c r="S130" s="26">
        <f>+Cuadro2!S131/Cuadro2!$S131</f>
        <v>1</v>
      </c>
      <c r="U130" s="27"/>
      <c r="V130" s="27"/>
    </row>
    <row r="131" spans="1:22" x14ac:dyDescent="0.2">
      <c r="A131" s="63">
        <f t="shared" si="1"/>
        <v>8</v>
      </c>
      <c r="B131" s="25" t="s">
        <v>119</v>
      </c>
      <c r="C131" s="26">
        <f>+Cuadro2!C132/Cuadro2!$S132</f>
        <v>0.38843534657667478</v>
      </c>
      <c r="D131" s="26">
        <f>+Cuadro2!D132/Cuadro2!$S132</f>
        <v>3.69173426608518E-5</v>
      </c>
      <c r="E131" s="26">
        <f>+Cuadro2!E132/Cuadro2!$S132</f>
        <v>0</v>
      </c>
      <c r="F131" s="26">
        <f>+Cuadro2!F132/Cuadro2!$S132</f>
        <v>0.12101841732039538</v>
      </c>
      <c r="G131" s="26">
        <f>+Cuadro2!G132/Cuadro2!$S132</f>
        <v>1.9792495828123056E-2</v>
      </c>
      <c r="H131" s="26">
        <f>+Cuadro2!H132/Cuadro2!$S132</f>
        <v>3.7948868619166659E-2</v>
      </c>
      <c r="I131" s="26">
        <f>+Cuadro2!I132/Cuadro2!$S132</f>
        <v>4.5788020584100975E-2</v>
      </c>
      <c r="J131" s="26">
        <f>+Cuadro2!J132/Cuadro2!$S132</f>
        <v>6.6692823481763613E-3</v>
      </c>
      <c r="K131" s="26">
        <f>+Cuadro2!K132/Cuadro2!$S132</f>
        <v>0.10625669406666534</v>
      </c>
      <c r="L131" s="26">
        <f>+Cuadro2!L132/Cuadro2!$S132</f>
        <v>2.3227247790559055E-2</v>
      </c>
      <c r="M131" s="26">
        <f>+Cuadro2!M132/Cuadro2!$S132</f>
        <v>0.1104222234064685</v>
      </c>
      <c r="N131" s="26">
        <f>+Cuadro2!N132/Cuadro2!$S132</f>
        <v>1.6032026022872951E-2</v>
      </c>
      <c r="O131" s="26">
        <f>+Cuadro2!O132/Cuadro2!$S132</f>
        <v>2.9183704452900801E-2</v>
      </c>
      <c r="P131" s="26">
        <f>+Cuadro2!P132/Cuadro2!$S132</f>
        <v>6.6310845889018477E-2</v>
      </c>
      <c r="Q131" s="26">
        <f>+Cuadro2!Q132/Cuadro2!$S132</f>
        <v>1.7576149607584593E-2</v>
      </c>
      <c r="R131" s="26">
        <f>+Cuadro2!R132/Cuadro2!$S132</f>
        <v>1.1301760144632021E-2</v>
      </c>
      <c r="S131" s="26">
        <f>+Cuadro2!S132/Cuadro2!$S132</f>
        <v>1</v>
      </c>
      <c r="U131" s="27"/>
      <c r="V131" s="27"/>
    </row>
    <row r="132" spans="1:22" x14ac:dyDescent="0.2">
      <c r="A132" s="63">
        <f t="shared" si="1"/>
        <v>9</v>
      </c>
      <c r="B132" s="25" t="s">
        <v>120</v>
      </c>
      <c r="C132" s="26">
        <f>+Cuadro2!C133/Cuadro2!$S133</f>
        <v>0.15250763620500393</v>
      </c>
      <c r="D132" s="26">
        <f>+Cuadro2!D133/Cuadro2!$S133</f>
        <v>2.0683722715987247E-5</v>
      </c>
      <c r="E132" s="26">
        <f>+Cuadro2!E133/Cuadro2!$S133</f>
        <v>3.3921233819012232E-3</v>
      </c>
      <c r="F132" s="26">
        <f>+Cuadro2!F133/Cuadro2!$S133</f>
        <v>0.18902182836142975</v>
      </c>
      <c r="G132" s="26">
        <f>+Cuadro2!G133/Cuadro2!$S133</f>
        <v>2.2660940012146455E-2</v>
      </c>
      <c r="H132" s="26">
        <f>+Cuadro2!H133/Cuadro2!$S133</f>
        <v>4.8543903681906496E-2</v>
      </c>
      <c r="I132" s="26">
        <f>+Cuadro2!I133/Cuadro2!$S133</f>
        <v>0.10796773887173783</v>
      </c>
      <c r="J132" s="26">
        <f>+Cuadro2!J133/Cuadro2!$S133</f>
        <v>2.0724759552975817E-2</v>
      </c>
      <c r="K132" s="26">
        <f>+Cuadro2!K133/Cuadro2!$S133</f>
        <v>0.14135074466058001</v>
      </c>
      <c r="L132" s="26">
        <f>+Cuadro2!L133/Cuadro2!$S133</f>
        <v>3.633890252378013E-2</v>
      </c>
      <c r="M132" s="26">
        <f>+Cuadro2!M133/Cuadro2!$S133</f>
        <v>0.12374533092012834</v>
      </c>
      <c r="N132" s="26">
        <f>+Cuadro2!N133/Cuadro2!$S133</f>
        <v>5.6024029139201015E-2</v>
      </c>
      <c r="O132" s="26">
        <f>+Cuadro2!O133/Cuadro2!$S133</f>
        <v>3.1110933469052537E-2</v>
      </c>
      <c r="P132" s="26">
        <f>+Cuadro2!P133/Cuadro2!$S133</f>
        <v>3.1901601528593997E-2</v>
      </c>
      <c r="Q132" s="26">
        <f>+Cuadro2!Q133/Cuadro2!$S133</f>
        <v>2.5769698741817809E-2</v>
      </c>
      <c r="R132" s="26">
        <f>+Cuadro2!R133/Cuadro2!$S133</f>
        <v>8.9191452270288071E-3</v>
      </c>
      <c r="S132" s="26">
        <f>+Cuadro2!S133/Cuadro2!$S133</f>
        <v>1</v>
      </c>
      <c r="U132" s="27"/>
      <c r="V132" s="27"/>
    </row>
    <row r="133" spans="1:22" x14ac:dyDescent="0.2">
      <c r="A133" s="63">
        <f t="shared" si="1"/>
        <v>10</v>
      </c>
      <c r="B133" s="25" t="s">
        <v>121</v>
      </c>
      <c r="C133" s="26">
        <f>+Cuadro2!C134/Cuadro2!$S134</f>
        <v>0.4534145276608027</v>
      </c>
      <c r="D133" s="26">
        <f>+Cuadro2!D134/Cuadro2!$S134</f>
        <v>0</v>
      </c>
      <c r="E133" s="26">
        <f>+Cuadro2!E134/Cuadro2!$S134</f>
        <v>0</v>
      </c>
      <c r="F133" s="26">
        <f>+Cuadro2!F134/Cuadro2!$S134</f>
        <v>1.9862454591406443E-2</v>
      </c>
      <c r="G133" s="26">
        <f>+Cuadro2!G134/Cuadro2!$S134</f>
        <v>1.1390658206586404E-2</v>
      </c>
      <c r="H133" s="26">
        <f>+Cuadro2!H134/Cuadro2!$S134</f>
        <v>3.0232506722622725E-2</v>
      </c>
      <c r="I133" s="26">
        <f>+Cuadro2!I134/Cuadro2!$S134</f>
        <v>7.2838129257281017E-2</v>
      </c>
      <c r="J133" s="26">
        <f>+Cuadro2!J134/Cuadro2!$S134</f>
        <v>8.0929728984768402E-3</v>
      </c>
      <c r="K133" s="26">
        <f>+Cuadro2!K134/Cuadro2!$S134</f>
        <v>5.758282973005404E-2</v>
      </c>
      <c r="L133" s="26">
        <f>+Cuadro2!L134/Cuadro2!$S134</f>
        <v>3.8817453910412414E-2</v>
      </c>
      <c r="M133" s="26">
        <f>+Cuadro2!M134/Cuadro2!$S134</f>
        <v>0.14555254313451407</v>
      </c>
      <c r="N133" s="26">
        <f>+Cuadro2!N134/Cuadro2!$S134</f>
        <v>3.1298117028713157E-2</v>
      </c>
      <c r="O133" s="26">
        <f>+Cuadro2!O134/Cuadro2!$S134</f>
        <v>3.2696743154193249E-2</v>
      </c>
      <c r="P133" s="26">
        <f>+Cuadro2!P134/Cuadro2!$S134</f>
        <v>5.6841393463986846E-2</v>
      </c>
      <c r="Q133" s="26">
        <f>+Cuadro2!Q134/Cuadro2!$S134</f>
        <v>2.6275984667045102E-2</v>
      </c>
      <c r="R133" s="26">
        <f>+Cuadro2!R134/Cuadro2!$S134</f>
        <v>1.5103685573905004E-2</v>
      </c>
      <c r="S133" s="26">
        <f>+Cuadro2!S134/Cuadro2!$S134</f>
        <v>1</v>
      </c>
      <c r="U133" s="27"/>
      <c r="V133" s="27"/>
    </row>
    <row r="134" spans="1:22" x14ac:dyDescent="0.2">
      <c r="A134" s="63">
        <f t="shared" si="1"/>
        <v>11</v>
      </c>
      <c r="B134" s="25" t="s">
        <v>122</v>
      </c>
      <c r="C134" s="26">
        <f>+Cuadro2!C135/Cuadro2!$S135</f>
        <v>3.1824472341579989E-4</v>
      </c>
      <c r="D134" s="26">
        <f>+Cuadro2!D135/Cuadro2!$S135</f>
        <v>4.1864792027087847E-5</v>
      </c>
      <c r="E134" s="26">
        <f>+Cuadro2!E135/Cuadro2!$S135</f>
        <v>1.5026468383497131E-4</v>
      </c>
      <c r="F134" s="26">
        <f>+Cuadro2!F135/Cuadro2!$S135</f>
        <v>0.41134459586995276</v>
      </c>
      <c r="G134" s="26">
        <f>+Cuadro2!G135/Cuadro2!$S135</f>
        <v>3.1631981976311674E-2</v>
      </c>
      <c r="H134" s="26">
        <f>+Cuadro2!H135/Cuadro2!$S135</f>
        <v>7.0320243981813996E-2</v>
      </c>
      <c r="I134" s="26">
        <f>+Cuadro2!I135/Cuadro2!$S135</f>
        <v>8.9719112641078458E-2</v>
      </c>
      <c r="J134" s="26">
        <f>+Cuadro2!J135/Cuadro2!$S135</f>
        <v>2.2447891866945572E-2</v>
      </c>
      <c r="K134" s="26">
        <f>+Cuadro2!K135/Cuadro2!$S135</f>
        <v>0.10750103572083679</v>
      </c>
      <c r="L134" s="26">
        <f>+Cuadro2!L135/Cuadro2!$S135</f>
        <v>1.4705959797023046E-2</v>
      </c>
      <c r="M134" s="26">
        <f>+Cuadro2!M135/Cuadro2!$S135</f>
        <v>0.13346515595150965</v>
      </c>
      <c r="N134" s="26">
        <f>+Cuadro2!N135/Cuadro2!$S135</f>
        <v>1.7406913405482845E-2</v>
      </c>
      <c r="O134" s="26">
        <f>+Cuadro2!O135/Cuadro2!$S135</f>
        <v>3.6761688463625E-2</v>
      </c>
      <c r="P134" s="26">
        <f>+Cuadro2!P135/Cuadro2!$S135</f>
        <v>1.2532770349559789E-2</v>
      </c>
      <c r="Q134" s="26">
        <f>+Cuadro2!Q135/Cuadro2!$S135</f>
        <v>3.615546942043979E-2</v>
      </c>
      <c r="R134" s="26">
        <f>+Cuadro2!R135/Cuadro2!$S135</f>
        <v>1.5496806356142694E-2</v>
      </c>
      <c r="S134" s="26">
        <f>+Cuadro2!S135/Cuadro2!$S135</f>
        <v>1</v>
      </c>
      <c r="U134" s="27"/>
      <c r="V134" s="27"/>
    </row>
    <row r="135" spans="1:22" x14ac:dyDescent="0.2">
      <c r="A135" s="63">
        <f t="shared" si="1"/>
        <v>12</v>
      </c>
      <c r="B135" s="25" t="s">
        <v>123</v>
      </c>
      <c r="C135" s="26">
        <f>+Cuadro2!C136/Cuadro2!$S136</f>
        <v>0.49449106886797978</v>
      </c>
      <c r="D135" s="26">
        <f>+Cuadro2!D136/Cuadro2!$S136</f>
        <v>0</v>
      </c>
      <c r="E135" s="26">
        <f>+Cuadro2!E136/Cuadro2!$S136</f>
        <v>0</v>
      </c>
      <c r="F135" s="26">
        <f>+Cuadro2!F136/Cuadro2!$S136</f>
        <v>4.1751115024791348E-2</v>
      </c>
      <c r="G135" s="26">
        <f>+Cuadro2!G136/Cuadro2!$S136</f>
        <v>6.8149878883747546E-3</v>
      </c>
      <c r="H135" s="26">
        <f>+Cuadro2!H136/Cuadro2!$S136</f>
        <v>2.4547886902554553E-2</v>
      </c>
      <c r="I135" s="26">
        <f>+Cuadro2!I136/Cuadro2!$S136</f>
        <v>1.146587607468804E-2</v>
      </c>
      <c r="J135" s="26">
        <f>+Cuadro2!J136/Cuadro2!$S136</f>
        <v>9.370744928532234E-3</v>
      </c>
      <c r="K135" s="26">
        <f>+Cuadro2!K136/Cuadro2!$S136</f>
        <v>4.3972087376597371E-2</v>
      </c>
      <c r="L135" s="26">
        <f>+Cuadro2!L136/Cuadro2!$S136</f>
        <v>0.11912575977622268</v>
      </c>
      <c r="M135" s="26">
        <f>+Cuadro2!M136/Cuadro2!$S136</f>
        <v>8.8620347059943316E-2</v>
      </c>
      <c r="N135" s="26">
        <f>+Cuadro2!N136/Cuadro2!$S136</f>
        <v>6.8535136229755295E-2</v>
      </c>
      <c r="O135" s="26">
        <f>+Cuadro2!O136/Cuadro2!$S136</f>
        <v>3.2455190315960072E-2</v>
      </c>
      <c r="P135" s="26">
        <f>+Cuadro2!P136/Cuadro2!$S136</f>
        <v>3.7073861070385426E-2</v>
      </c>
      <c r="Q135" s="26">
        <f>+Cuadro2!Q136/Cuadro2!$S136</f>
        <v>1.7240388647059891E-2</v>
      </c>
      <c r="R135" s="26">
        <f>+Cuadro2!R136/Cuadro2!$S136</f>
        <v>4.5355498371551237E-3</v>
      </c>
      <c r="S135" s="26">
        <f>+Cuadro2!S136/Cuadro2!$S136</f>
        <v>1</v>
      </c>
      <c r="U135" s="27"/>
      <c r="V135" s="27"/>
    </row>
    <row r="136" spans="1:22" x14ac:dyDescent="0.2">
      <c r="A136" s="63">
        <f t="shared" si="1"/>
        <v>13</v>
      </c>
      <c r="B136" s="25" t="s">
        <v>124</v>
      </c>
      <c r="C136" s="26">
        <f>+Cuadro2!C137/Cuadro2!$S137</f>
        <v>0.42090006655404871</v>
      </c>
      <c r="D136" s="26">
        <f>+Cuadro2!D137/Cuadro2!$S137</f>
        <v>3.6432482208945035E-5</v>
      </c>
      <c r="E136" s="26">
        <f>+Cuadro2!E137/Cuadro2!$S137</f>
        <v>4.8850799394194863E-3</v>
      </c>
      <c r="F136" s="26">
        <f>+Cuadro2!F137/Cuadro2!$S137</f>
        <v>5.4608202295764269E-2</v>
      </c>
      <c r="G136" s="26">
        <f>+Cuadro2!G137/Cuadro2!$S137</f>
        <v>9.2704260201931059E-3</v>
      </c>
      <c r="H136" s="26">
        <f>+Cuadro2!H137/Cuadro2!$S137</f>
        <v>6.5717846924118126E-2</v>
      </c>
      <c r="I136" s="26">
        <f>+Cuadro2!I137/Cuadro2!$S137</f>
        <v>6.0530170116329531E-2</v>
      </c>
      <c r="J136" s="26">
        <f>+Cuadro2!J137/Cuadro2!$S137</f>
        <v>3.6090475172566805E-2</v>
      </c>
      <c r="K136" s="26">
        <f>+Cuadro2!K137/Cuadro2!$S137</f>
        <v>0.14046349692243246</v>
      </c>
      <c r="L136" s="26">
        <f>+Cuadro2!L137/Cuadro2!$S137</f>
        <v>1.8047057053824634E-2</v>
      </c>
      <c r="M136" s="26">
        <f>+Cuadro2!M137/Cuadro2!$S137</f>
        <v>9.4837044434007339E-2</v>
      </c>
      <c r="N136" s="26">
        <f>+Cuadro2!N137/Cuadro2!$S137</f>
        <v>1.4309539884207155E-2</v>
      </c>
      <c r="O136" s="26">
        <f>+Cuadro2!O137/Cuadro2!$S137</f>
        <v>2.6599240653653732E-2</v>
      </c>
      <c r="P136" s="26">
        <f>+Cuadro2!P137/Cuadro2!$S137</f>
        <v>2.7065691369357239E-2</v>
      </c>
      <c r="Q136" s="26">
        <f>+Cuadro2!Q137/Cuadro2!$S137</f>
        <v>2.1151793550660672E-2</v>
      </c>
      <c r="R136" s="26">
        <f>+Cuadro2!R137/Cuadro2!$S137</f>
        <v>5.4874366272078898E-3</v>
      </c>
      <c r="S136" s="26">
        <f>+Cuadro2!S137/Cuadro2!$S137</f>
        <v>1</v>
      </c>
      <c r="U136" s="27"/>
      <c r="V136" s="27"/>
    </row>
    <row r="137" spans="1:22" x14ac:dyDescent="0.2">
      <c r="A137" s="63">
        <f t="shared" si="1"/>
        <v>14</v>
      </c>
      <c r="B137" s="25" t="s">
        <v>125</v>
      </c>
      <c r="C137" s="26">
        <f>+Cuadro2!C138/Cuadro2!$S138</f>
        <v>0.42120288604240252</v>
      </c>
      <c r="D137" s="26">
        <f>+Cuadro2!D138/Cuadro2!$S138</f>
        <v>3.6400178537442368E-5</v>
      </c>
      <c r="E137" s="26">
        <f>+Cuadro2!E138/Cuadro2!$S138</f>
        <v>0</v>
      </c>
      <c r="F137" s="26">
        <f>+Cuadro2!F138/Cuadro2!$S138</f>
        <v>6.9618459993863666E-2</v>
      </c>
      <c r="G137" s="26">
        <f>+Cuadro2!G138/Cuadro2!$S138</f>
        <v>1.3329827316515004E-2</v>
      </c>
      <c r="H137" s="26">
        <f>+Cuadro2!H138/Cuadro2!$S138</f>
        <v>3.1619961752370564E-2</v>
      </c>
      <c r="I137" s="26">
        <f>+Cuadro2!I138/Cuadro2!$S138</f>
        <v>9.1311182955405787E-2</v>
      </c>
      <c r="J137" s="26">
        <f>+Cuadro2!J138/Cuadro2!$S138</f>
        <v>1.0599768694946029E-2</v>
      </c>
      <c r="K137" s="26">
        <f>+Cuadro2!K138/Cuadro2!$S138</f>
        <v>0.13075907355677127</v>
      </c>
      <c r="L137" s="26">
        <f>+Cuadro2!L138/Cuadro2!$S138</f>
        <v>2.4092904143952362E-2</v>
      </c>
      <c r="M137" s="26">
        <f>+Cuadro2!M138/Cuadro2!$S138</f>
        <v>8.3267078534037836E-2</v>
      </c>
      <c r="N137" s="26">
        <f>+Cuadro2!N138/Cuadro2!$S138</f>
        <v>2.854525179850342E-2</v>
      </c>
      <c r="O137" s="26">
        <f>+Cuadro2!O138/Cuadro2!$S138</f>
        <v>2.7400571542028705E-2</v>
      </c>
      <c r="P137" s="26">
        <f>+Cuadro2!P138/Cuadro2!$S138</f>
        <v>2.8844140021493356E-2</v>
      </c>
      <c r="Q137" s="26">
        <f>+Cuadro2!Q138/Cuadro2!$S138</f>
        <v>3.0390883140119819E-2</v>
      </c>
      <c r="R137" s="26">
        <f>+Cuadro2!R138/Cuadro2!$S138</f>
        <v>8.9816103290524911E-3</v>
      </c>
      <c r="S137" s="26">
        <f>+Cuadro2!S138/Cuadro2!$S138</f>
        <v>1</v>
      </c>
      <c r="U137" s="27"/>
      <c r="V137" s="27"/>
    </row>
    <row r="138" spans="1:22" x14ac:dyDescent="0.2">
      <c r="A138" s="63">
        <f t="shared" si="1"/>
        <v>15</v>
      </c>
      <c r="B138" s="25" t="s">
        <v>126</v>
      </c>
      <c r="C138" s="26">
        <f>+Cuadro2!C139/Cuadro2!$S139</f>
        <v>0.2849078850515806</v>
      </c>
      <c r="D138" s="26">
        <f>+Cuadro2!D139/Cuadro2!$S139</f>
        <v>9.1464456039980359E-5</v>
      </c>
      <c r="E138" s="26">
        <f>+Cuadro2!E139/Cuadro2!$S139</f>
        <v>3.8703902509230874E-5</v>
      </c>
      <c r="F138" s="26">
        <f>+Cuadro2!F139/Cuadro2!$S139</f>
        <v>0.14399083416943279</v>
      </c>
      <c r="G138" s="26">
        <f>+Cuadro2!G139/Cuadro2!$S139</f>
        <v>1.3756989843856515E-2</v>
      </c>
      <c r="H138" s="26">
        <f>+Cuadro2!H139/Cuadro2!$S139</f>
        <v>9.8803373906388173E-2</v>
      </c>
      <c r="I138" s="26">
        <f>+Cuadro2!I139/Cuadro2!$S139</f>
        <v>9.7193542303290609E-2</v>
      </c>
      <c r="J138" s="26">
        <f>+Cuadro2!J139/Cuadro2!$S139</f>
        <v>1.3142488347308353E-2</v>
      </c>
      <c r="K138" s="26">
        <f>+Cuadro2!K139/Cuadro2!$S139</f>
        <v>0.1197315982063257</v>
      </c>
      <c r="L138" s="26">
        <f>+Cuadro2!L139/Cuadro2!$S139</f>
        <v>2.2384047866927177E-2</v>
      </c>
      <c r="M138" s="26">
        <f>+Cuadro2!M139/Cuadro2!$S139</f>
        <v>0.12169203390318757</v>
      </c>
      <c r="N138" s="26">
        <f>+Cuadro2!N139/Cuadro2!$S139</f>
        <v>1.029746007707759E-2</v>
      </c>
      <c r="O138" s="26">
        <f>+Cuadro2!O139/Cuadro2!$S139</f>
        <v>2.3175664770708246E-2</v>
      </c>
      <c r="P138" s="26">
        <f>+Cuadro2!P139/Cuadro2!$S139</f>
        <v>1.9225021846656906E-2</v>
      </c>
      <c r="Q138" s="26">
        <f>+Cuadro2!Q139/Cuadro2!$S139</f>
        <v>2.3074380398282524E-2</v>
      </c>
      <c r="R138" s="26">
        <f>+Cuadro2!R139/Cuadro2!$S139</f>
        <v>8.4945109504278235E-3</v>
      </c>
      <c r="S138" s="26">
        <f>+Cuadro2!S139/Cuadro2!$S139</f>
        <v>1</v>
      </c>
      <c r="U138" s="27"/>
      <c r="V138" s="27"/>
    </row>
    <row r="139" spans="1:22" x14ac:dyDescent="0.2">
      <c r="A139" s="63">
        <f t="shared" si="1"/>
        <v>16</v>
      </c>
      <c r="B139" s="25" t="s">
        <v>127</v>
      </c>
      <c r="C139" s="26">
        <f>+Cuadro2!C140/Cuadro2!$S140</f>
        <v>4.7938768219482039E-4</v>
      </c>
      <c r="D139" s="26">
        <f>+Cuadro2!D140/Cuadro2!$S140</f>
        <v>1.183167619349867E-5</v>
      </c>
      <c r="E139" s="26">
        <f>+Cuadro2!E140/Cuadro2!$S140</f>
        <v>9.7124351613501244E-4</v>
      </c>
      <c r="F139" s="26">
        <f>+Cuadro2!F140/Cuadro2!$S140</f>
        <v>0.47286445157672996</v>
      </c>
      <c r="G139" s="26">
        <f>+Cuadro2!G140/Cuadro2!$S140</f>
        <v>2.2365101918160022E-2</v>
      </c>
      <c r="H139" s="26">
        <f>+Cuadro2!H140/Cuadro2!$S140</f>
        <v>1.3668869684003181E-2</v>
      </c>
      <c r="I139" s="26">
        <f>+Cuadro2!I140/Cuadro2!$S140</f>
        <v>0.12993321074336692</v>
      </c>
      <c r="J139" s="26">
        <f>+Cuadro2!J140/Cuadro2!$S140</f>
        <v>1.4168338660902042E-2</v>
      </c>
      <c r="K139" s="26">
        <f>+Cuadro2!K140/Cuadro2!$S140</f>
        <v>0.10541083483964819</v>
      </c>
      <c r="L139" s="26">
        <f>+Cuadro2!L140/Cuadro2!$S140</f>
        <v>2.1090366527597545E-2</v>
      </c>
      <c r="M139" s="26">
        <f>+Cuadro2!M140/Cuadro2!$S140</f>
        <v>0.12711643999937136</v>
      </c>
      <c r="N139" s="26">
        <f>+Cuadro2!N140/Cuadro2!$S140</f>
        <v>1.3176683119058572E-2</v>
      </c>
      <c r="O139" s="26">
        <f>+Cuadro2!O140/Cuadro2!$S140</f>
        <v>2.6609000209709716E-2</v>
      </c>
      <c r="P139" s="26">
        <f>+Cuadro2!P140/Cuadro2!$S140</f>
        <v>1.6991214530616788E-2</v>
      </c>
      <c r="Q139" s="26">
        <f>+Cuadro2!Q140/Cuadro2!$S140</f>
        <v>2.8087150265026894E-2</v>
      </c>
      <c r="R139" s="26">
        <f>+Cuadro2!R140/Cuadro2!$S140</f>
        <v>7.055875051285446E-3</v>
      </c>
      <c r="S139" s="26">
        <f>+Cuadro2!S140/Cuadro2!$S140</f>
        <v>1</v>
      </c>
      <c r="U139" s="27"/>
      <c r="V139" s="27"/>
    </row>
    <row r="140" spans="1:22" x14ac:dyDescent="0.2">
      <c r="A140" s="63">
        <f t="shared" si="1"/>
        <v>17</v>
      </c>
      <c r="B140" s="25" t="s">
        <v>128</v>
      </c>
      <c r="C140" s="26">
        <f>+Cuadro2!C141/Cuadro2!$S141</f>
        <v>0.40816914214816169</v>
      </c>
      <c r="D140" s="26">
        <f>+Cuadro2!D141/Cuadro2!$S141</f>
        <v>0</v>
      </c>
      <c r="E140" s="26">
        <f>+Cuadro2!E141/Cuadro2!$S141</f>
        <v>0</v>
      </c>
      <c r="F140" s="26">
        <f>+Cuadro2!F141/Cuadro2!$S141</f>
        <v>0.10517339055274279</v>
      </c>
      <c r="G140" s="26">
        <f>+Cuadro2!G141/Cuadro2!$S141</f>
        <v>1.1431430460020183E-2</v>
      </c>
      <c r="H140" s="26">
        <f>+Cuadro2!H141/Cuadro2!$S141</f>
        <v>5.1700343110032465E-2</v>
      </c>
      <c r="I140" s="26">
        <f>+Cuadro2!I141/Cuadro2!$S141</f>
        <v>4.4705390997419304E-2</v>
      </c>
      <c r="J140" s="26">
        <f>+Cuadro2!J141/Cuadro2!$S141</f>
        <v>8.5319031299636409E-3</v>
      </c>
      <c r="K140" s="26">
        <f>+Cuadro2!K141/Cuadro2!$S141</f>
        <v>0.12046576480856148</v>
      </c>
      <c r="L140" s="26">
        <f>+Cuadro2!L141/Cuadro2!$S141</f>
        <v>3.4386371642195587E-2</v>
      </c>
      <c r="M140" s="26">
        <f>+Cuadro2!M141/Cuadro2!$S141</f>
        <v>0.1142509765247435</v>
      </c>
      <c r="N140" s="26">
        <f>+Cuadro2!N141/Cuadro2!$S141</f>
        <v>1.7369501534449782E-2</v>
      </c>
      <c r="O140" s="26">
        <f>+Cuadro2!O141/Cuadro2!$S141</f>
        <v>3.4762772337859654E-2</v>
      </c>
      <c r="P140" s="26">
        <f>+Cuadro2!P141/Cuadro2!$S141</f>
        <v>2.0813627464209162E-2</v>
      </c>
      <c r="Q140" s="26">
        <f>+Cuadro2!Q141/Cuadro2!$S141</f>
        <v>1.6862516208430451E-2</v>
      </c>
      <c r="R140" s="26">
        <f>+Cuadro2!R141/Cuadro2!$S141</f>
        <v>1.1376869081210503E-2</v>
      </c>
      <c r="S140" s="26">
        <f>+Cuadro2!S141/Cuadro2!$S141</f>
        <v>1</v>
      </c>
      <c r="U140" s="27"/>
      <c r="V140" s="27"/>
    </row>
    <row r="141" spans="1:22" x14ac:dyDescent="0.2">
      <c r="A141" s="63">
        <f t="shared" si="1"/>
        <v>18</v>
      </c>
      <c r="B141" s="25" t="s">
        <v>129</v>
      </c>
      <c r="C141" s="26">
        <f>+Cuadro2!C142/Cuadro2!$S142</f>
        <v>0.29248481728981557</v>
      </c>
      <c r="D141" s="26">
        <f>+Cuadro2!D142/Cuadro2!$S142</f>
        <v>0</v>
      </c>
      <c r="E141" s="26">
        <f>+Cuadro2!E142/Cuadro2!$S142</f>
        <v>0</v>
      </c>
      <c r="F141" s="26">
        <f>+Cuadro2!F142/Cuadro2!$S142</f>
        <v>9.159030170102804E-2</v>
      </c>
      <c r="G141" s="26">
        <f>+Cuadro2!G142/Cuadro2!$S142</f>
        <v>1.5263561414560495E-2</v>
      </c>
      <c r="H141" s="26">
        <f>+Cuadro2!H142/Cuadro2!$S142</f>
        <v>1.1544916633805418E-2</v>
      </c>
      <c r="I141" s="26">
        <f>+Cuadro2!I142/Cuadro2!$S142</f>
        <v>0.11033802602907133</v>
      </c>
      <c r="J141" s="26">
        <f>+Cuadro2!J142/Cuadro2!$S142</f>
        <v>1.2071381160365479E-2</v>
      </c>
      <c r="K141" s="26">
        <f>+Cuadro2!K142/Cuadro2!$S142</f>
        <v>0.13869929507294099</v>
      </c>
      <c r="L141" s="26">
        <f>+Cuadro2!L142/Cuadro2!$S142</f>
        <v>3.1358364226893282E-2</v>
      </c>
      <c r="M141" s="26">
        <f>+Cuadro2!M142/Cuadro2!$S142</f>
        <v>0.14971970790820707</v>
      </c>
      <c r="N141" s="26">
        <f>+Cuadro2!N142/Cuadro2!$S142</f>
        <v>3.1627775415476504E-2</v>
      </c>
      <c r="O141" s="26">
        <f>+Cuadro2!O142/Cuadro2!$S142</f>
        <v>3.9397436304886256E-2</v>
      </c>
      <c r="P141" s="26">
        <f>+Cuadro2!P142/Cuadro2!$S142</f>
        <v>3.9139267108656353E-2</v>
      </c>
      <c r="Q141" s="26">
        <f>+Cuadro2!Q142/Cuadro2!$S142</f>
        <v>2.3482762295475364E-2</v>
      </c>
      <c r="R141" s="26">
        <f>+Cuadro2!R142/Cuadro2!$S142</f>
        <v>1.3282387438817654E-2</v>
      </c>
      <c r="S141" s="26">
        <f>+Cuadro2!S142/Cuadro2!$S142</f>
        <v>1</v>
      </c>
      <c r="U141" s="27"/>
      <c r="V141" s="27"/>
    </row>
    <row r="142" spans="1:22" x14ac:dyDescent="0.2">
      <c r="A142" s="63">
        <f>+A141+1</f>
        <v>19</v>
      </c>
      <c r="B142" s="25" t="s">
        <v>130</v>
      </c>
      <c r="C142" s="26">
        <f>+Cuadro2!C143/Cuadro2!$S143</f>
        <v>0</v>
      </c>
      <c r="D142" s="26">
        <f>+Cuadro2!D143/Cuadro2!$S143</f>
        <v>1.7233663908057767E-5</v>
      </c>
      <c r="E142" s="26">
        <f>+Cuadro2!E143/Cuadro2!$S143</f>
        <v>2.4877574530939842E-4</v>
      </c>
      <c r="F142" s="26">
        <f>+Cuadro2!F143/Cuadro2!$S143</f>
        <v>0.60236038288328786</v>
      </c>
      <c r="G142" s="26">
        <f>+Cuadro2!G143/Cuadro2!$S143</f>
        <v>1.6939638229993746E-2</v>
      </c>
      <c r="H142" s="26">
        <f>+Cuadro2!H143/Cuadro2!$S143</f>
        <v>2.9228148691222797E-2</v>
      </c>
      <c r="I142" s="26">
        <f>+Cuadro2!I143/Cuadro2!$S143</f>
        <v>9.5633780199320548E-2</v>
      </c>
      <c r="J142" s="26">
        <f>+Cuadro2!J143/Cuadro2!$S143</f>
        <v>1.142370923754437E-2</v>
      </c>
      <c r="K142" s="26">
        <f>+Cuadro2!K143/Cuadro2!$S143</f>
        <v>5.7444485235384729E-2</v>
      </c>
      <c r="L142" s="26">
        <f>+Cuadro2!L143/Cuadro2!$S143</f>
        <v>2.0415799461092773E-2</v>
      </c>
      <c r="M142" s="26">
        <f>+Cuadro2!M143/Cuadro2!$S143</f>
        <v>9.0982789840097958E-2</v>
      </c>
      <c r="N142" s="26">
        <f>+Cuadro2!N143/Cuadro2!$S143</f>
        <v>1.2847280231565009E-2</v>
      </c>
      <c r="O142" s="26">
        <f>+Cuadro2!O143/Cuadro2!$S143</f>
        <v>1.5464951487371616E-2</v>
      </c>
      <c r="P142" s="26">
        <f>+Cuadro2!P143/Cuadro2!$S143</f>
        <v>2.1246859204668164E-2</v>
      </c>
      <c r="Q142" s="26">
        <f>+Cuadro2!Q143/Cuadro2!$S143</f>
        <v>2.1299095431233605E-2</v>
      </c>
      <c r="R142" s="26">
        <f>+Cuadro2!R143/Cuadro2!$S143</f>
        <v>4.4470704579992366E-3</v>
      </c>
      <c r="S142" s="26">
        <f>+Cuadro2!S143/Cuadro2!$S143</f>
        <v>1</v>
      </c>
      <c r="U142" s="27"/>
      <c r="V142" s="27"/>
    </row>
    <row r="143" spans="1:22" x14ac:dyDescent="0.2">
      <c r="A143" s="63">
        <f>+A142+1</f>
        <v>20</v>
      </c>
      <c r="B143" s="25" t="s">
        <v>131</v>
      </c>
      <c r="C143" s="26">
        <f>+Cuadro2!C144/Cuadro2!$S144</f>
        <v>8.7895541707231132E-4</v>
      </c>
      <c r="D143" s="26">
        <f>+Cuadro2!D144/Cuadro2!$S144</f>
        <v>8.7282147291722637E-5</v>
      </c>
      <c r="E143" s="26">
        <f>+Cuadro2!E144/Cuadro2!$S144</f>
        <v>0</v>
      </c>
      <c r="F143" s="26">
        <f>+Cuadro2!F144/Cuadro2!$S144</f>
        <v>3.3273078259425062E-2</v>
      </c>
      <c r="G143" s="26">
        <f>+Cuadro2!G144/Cuadro2!$S144</f>
        <v>2.1113893611208003E-2</v>
      </c>
      <c r="H143" s="26">
        <f>+Cuadro2!H144/Cuadro2!$S144</f>
        <v>0.13568739617564046</v>
      </c>
      <c r="I143" s="26">
        <f>+Cuadro2!I144/Cuadro2!$S144</f>
        <v>8.2022947823519224E-2</v>
      </c>
      <c r="J143" s="26">
        <f>+Cuadro2!J144/Cuadro2!$S144</f>
        <v>0.13863234022056167</v>
      </c>
      <c r="K143" s="26">
        <f>+Cuadro2!K144/Cuadro2!$S144</f>
        <v>0.12846686749283173</v>
      </c>
      <c r="L143" s="26">
        <f>+Cuadro2!L144/Cuadro2!$S144</f>
        <v>1.6394037755464511E-2</v>
      </c>
      <c r="M143" s="26">
        <f>+Cuadro2!M144/Cuadro2!$S144</f>
        <v>0.32692503925027983</v>
      </c>
      <c r="N143" s="26">
        <f>+Cuadro2!N144/Cuadro2!$S144</f>
        <v>1.8482702493488479E-2</v>
      </c>
      <c r="O143" s="26">
        <f>+Cuadro2!O144/Cuadro2!$S144</f>
        <v>2.5602068076051272E-2</v>
      </c>
      <c r="P143" s="26">
        <f>+Cuadro2!P144/Cuadro2!$S144</f>
        <v>3.6944760027920943E-2</v>
      </c>
      <c r="Q143" s="26">
        <f>+Cuadro2!Q144/Cuadro2!$S144</f>
        <v>2.6866886163414788E-2</v>
      </c>
      <c r="R143" s="26">
        <f>+Cuadro2!R144/Cuadro2!$S144</f>
        <v>8.621745085830048E-3</v>
      </c>
      <c r="S143" s="26">
        <f>+Cuadro2!S144/Cuadro2!$S144</f>
        <v>1</v>
      </c>
      <c r="U143" s="27"/>
      <c r="V143" s="27"/>
    </row>
    <row r="144" spans="1:22" x14ac:dyDescent="0.2">
      <c r="A144" s="63">
        <f>+A143+1</f>
        <v>21</v>
      </c>
      <c r="B144" s="25" t="s">
        <v>132</v>
      </c>
      <c r="C144" s="26">
        <f>+Cuadro2!C145/Cuadro2!$S145</f>
        <v>0.47399087602562989</v>
      </c>
      <c r="D144" s="26">
        <f>+Cuadro2!D145/Cuadro2!$S145</f>
        <v>3.5717956135702741E-5</v>
      </c>
      <c r="E144" s="26">
        <f>+Cuadro2!E145/Cuadro2!$S145</f>
        <v>2.7818412547080031E-3</v>
      </c>
      <c r="F144" s="26">
        <f>+Cuadro2!F145/Cuadro2!$S145</f>
        <v>5.1799593916086822E-2</v>
      </c>
      <c r="G144" s="26">
        <f>+Cuadro2!G145/Cuadro2!$S145</f>
        <v>8.7891822387090209E-3</v>
      </c>
      <c r="H144" s="26">
        <f>+Cuadro2!H145/Cuadro2!$S145</f>
        <v>1.6065723211219268E-2</v>
      </c>
      <c r="I144" s="26">
        <f>+Cuadro2!I145/Cuadro2!$S145</f>
        <v>7.8848349198129469E-2</v>
      </c>
      <c r="J144" s="26">
        <f>+Cuadro2!J145/Cuadro2!$S145</f>
        <v>1.9305564584476877E-2</v>
      </c>
      <c r="K144" s="26">
        <f>+Cuadro2!K145/Cuadro2!$S145</f>
        <v>0.11225371958274159</v>
      </c>
      <c r="L144" s="26">
        <f>+Cuadro2!L145/Cuadro2!$S145</f>
        <v>2.3123097588335053E-2</v>
      </c>
      <c r="M144" s="26">
        <f>+Cuadro2!M145/Cuadro2!$S145</f>
        <v>0.11204690501576461</v>
      </c>
      <c r="N144" s="26">
        <f>+Cuadro2!N145/Cuadro2!$S145</f>
        <v>2.1276925891006142E-2</v>
      </c>
      <c r="O144" s="26">
        <f>+Cuadro2!O145/Cuadro2!$S145</f>
        <v>2.698175952953882E-2</v>
      </c>
      <c r="P144" s="26">
        <f>+Cuadro2!P145/Cuadro2!$S145</f>
        <v>3.1028906610206054E-2</v>
      </c>
      <c r="Q144" s="26">
        <f>+Cuadro2!Q145/Cuadro2!$S145</f>
        <v>1.3988469921337418E-2</v>
      </c>
      <c r="R144" s="26">
        <f>+Cuadro2!R145/Cuadro2!$S145</f>
        <v>7.6833674759749868E-3</v>
      </c>
      <c r="S144" s="26">
        <f>+Cuadro2!S145/Cuadro2!$S145</f>
        <v>1</v>
      </c>
      <c r="U144" s="27"/>
      <c r="V144" s="27"/>
    </row>
    <row r="145" spans="1:22" x14ac:dyDescent="0.2">
      <c r="A145" s="63">
        <f>+A144+1</f>
        <v>22</v>
      </c>
      <c r="B145" s="25" t="s">
        <v>133</v>
      </c>
      <c r="C145" s="26">
        <f>+Cuadro2!C146/Cuadro2!$S146</f>
        <v>4.0958270704950235E-2</v>
      </c>
      <c r="D145" s="26">
        <f>+Cuadro2!D146/Cuadro2!$S146</f>
        <v>5.1828068326956329E-5</v>
      </c>
      <c r="E145" s="26">
        <f>+Cuadro2!E146/Cuadro2!$S146</f>
        <v>3.1343271046983221E-4</v>
      </c>
      <c r="F145" s="26">
        <f>+Cuadro2!F146/Cuadro2!$S146</f>
        <v>0.58484670276152761</v>
      </c>
      <c r="G145" s="26">
        <f>+Cuadro2!G146/Cuadro2!$S146</f>
        <v>5.3834444580472748E-2</v>
      </c>
      <c r="H145" s="26">
        <f>+Cuadro2!H146/Cuadro2!$S146</f>
        <v>4.3576019632624689E-2</v>
      </c>
      <c r="I145" s="26">
        <f>+Cuadro2!I146/Cuadro2!$S146</f>
        <v>4.110314222215028E-2</v>
      </c>
      <c r="J145" s="26">
        <f>+Cuadro2!J146/Cuadro2!$S146</f>
        <v>5.7868223800568355E-3</v>
      </c>
      <c r="K145" s="26">
        <f>+Cuadro2!K146/Cuadro2!$S146</f>
        <v>6.803876117239499E-2</v>
      </c>
      <c r="L145" s="26">
        <f>+Cuadro2!L146/Cuadro2!$S146</f>
        <v>1.3644354259843611E-2</v>
      </c>
      <c r="M145" s="26">
        <f>+Cuadro2!M146/Cuadro2!$S146</f>
        <v>7.9698798356692815E-2</v>
      </c>
      <c r="N145" s="26">
        <f>+Cuadro2!N146/Cuadro2!$S146</f>
        <v>1.2003556494926123E-2</v>
      </c>
      <c r="O145" s="26">
        <f>+Cuadro2!O146/Cuadro2!$S146</f>
        <v>2.0563900232867652E-2</v>
      </c>
      <c r="P145" s="26">
        <f>+Cuadro2!P146/Cuadro2!$S146</f>
        <v>1.6021497320033152E-2</v>
      </c>
      <c r="Q145" s="26">
        <f>+Cuadro2!Q146/Cuadro2!$S146</f>
        <v>1.6224837475254213E-2</v>
      </c>
      <c r="R145" s="26">
        <f>+Cuadro2!R146/Cuadro2!$S146</f>
        <v>3.3336316274081498E-3</v>
      </c>
      <c r="S145" s="26">
        <f>+Cuadro2!S146/Cuadro2!$S146</f>
        <v>1</v>
      </c>
      <c r="U145" s="27"/>
      <c r="V145" s="27"/>
    </row>
    <row r="146" spans="1:22" x14ac:dyDescent="0.2">
      <c r="A146" s="63"/>
      <c r="B146" s="50" t="s">
        <v>137</v>
      </c>
      <c r="C146" s="52">
        <f>+Cuadro2!C148/Cuadro2!$S148</f>
        <v>7.6733414172731829E-2</v>
      </c>
      <c r="D146" s="52">
        <f>+Cuadro2!D148/Cuadro2!$S148</f>
        <v>1.5772223863160183E-3</v>
      </c>
      <c r="E146" s="52">
        <f>+Cuadro2!E148/Cuadro2!$S148</f>
        <v>6.3648185563669783E-4</v>
      </c>
      <c r="F146" s="52">
        <f>+Cuadro2!F148/Cuadro2!$S148</f>
        <v>0.32231248706879706</v>
      </c>
      <c r="G146" s="52">
        <f>+Cuadro2!G148/Cuadro2!$S148</f>
        <v>2.4304662652564039E-2</v>
      </c>
      <c r="H146" s="52">
        <f>+Cuadro2!H148/Cuadro2!$S148</f>
        <v>3.5955805032912118E-2</v>
      </c>
      <c r="I146" s="52">
        <f>+Cuadro2!I148/Cuadro2!$S148</f>
        <v>0.10820295766158729</v>
      </c>
      <c r="J146" s="52">
        <f>+Cuadro2!J148/Cuadro2!$S148</f>
        <v>1.9261984352447335E-2</v>
      </c>
      <c r="K146" s="52">
        <f>+Cuadro2!K148/Cuadro2!$S148</f>
        <v>0.10609544630586465</v>
      </c>
      <c r="L146" s="52">
        <f>+Cuadro2!L148/Cuadro2!$S148</f>
        <v>2.1547649694062518E-2</v>
      </c>
      <c r="M146" s="52">
        <f>+Cuadro2!M148/Cuadro2!$S148</f>
        <v>0.13930417484590399</v>
      </c>
      <c r="N146" s="52">
        <f>+Cuadro2!N148/Cuadro2!$S148</f>
        <v>3.6401651372805814E-2</v>
      </c>
      <c r="O146" s="52">
        <f>+Cuadro2!O148/Cuadro2!$S148</f>
        <v>3.5745804341711554E-2</v>
      </c>
      <c r="P146" s="52">
        <f>+Cuadro2!P148/Cuadro2!$S148</f>
        <v>2.8044271579933455E-2</v>
      </c>
      <c r="Q146" s="52">
        <f>+Cuadro2!Q148/Cuadro2!$S148</f>
        <v>3.3442540717107769E-2</v>
      </c>
      <c r="R146" s="52">
        <f>+Cuadro2!R148/Cuadro2!$S148</f>
        <v>1.0433445959618206E-2</v>
      </c>
      <c r="S146" s="52">
        <f>+Cuadro2!S148/Cuadro2!$S148</f>
        <v>1</v>
      </c>
      <c r="U146" s="27"/>
      <c r="V146" s="27"/>
    </row>
    <row r="147" spans="1:22" x14ac:dyDescent="0.2">
      <c r="A147" s="63"/>
      <c r="B147" s="53"/>
    </row>
  </sheetData>
  <mergeCells count="4">
    <mergeCell ref="B5:B6"/>
    <mergeCell ref="C5:J5"/>
    <mergeCell ref="K5:R5"/>
    <mergeCell ref="S5:S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Belgrano.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32592.432616003796</v>
      </c>
      <c r="G9" s="26">
        <f t="shared" ref="G9:G24" si="0">+IF(F9&gt;0,F9/$F$26,0)</f>
        <v>0.22577150207324947</v>
      </c>
      <c r="H9" s="25">
        <f>HLOOKUP(D9,Cuadro2!$B$7:$S$148,142,0)/1000</f>
        <v>9542.7400717648925</v>
      </c>
      <c r="I9" s="26">
        <f t="shared" ref="I9:I24" si="1">+F9/1000/H9</f>
        <v>3.4154165754172066E-3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2.5981200804019707E-5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10286.498942580558</v>
      </c>
      <c r="G12" s="26">
        <f t="shared" si="0"/>
        <v>7.1255752668211159E-2</v>
      </c>
      <c r="H12" s="25">
        <f>HLOOKUP(D12,Cuadro2!$B$7:$S$148,142,0)/1000</f>
        <v>40083.506242246905</v>
      </c>
      <c r="I12" s="26">
        <f t="shared" si="1"/>
        <v>2.5662672522741716E-4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2785.4799072475739</v>
      </c>
      <c r="G13" s="26">
        <f t="shared" si="0"/>
        <v>1.9295337358321077E-2</v>
      </c>
      <c r="H13" s="25">
        <f>HLOOKUP(D13,Cuadro2!$B$7:$S$148,142,0)/1000</f>
        <v>3022.5825440694484</v>
      </c>
      <c r="I13" s="26">
        <f t="shared" si="1"/>
        <v>9.2155627402563782E-4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3872.9795531197437</v>
      </c>
      <c r="G14" s="26">
        <f t="shared" si="0"/>
        <v>2.6828571573926274E-2</v>
      </c>
      <c r="H14" s="25">
        <f>HLOOKUP(D14,Cuadro2!$B$7:$S$148,142,0)/1000</f>
        <v>4471.5448308836894</v>
      </c>
      <c r="I14" s="26">
        <f t="shared" si="1"/>
        <v>8.6613904133760991E-4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16562.471585485244</v>
      </c>
      <c r="G15" s="26">
        <f t="shared" si="0"/>
        <v>0.11473013174427488</v>
      </c>
      <c r="H15" s="25">
        <f>HLOOKUP(D15,Cuadro2!$B$7:$S$148,142,0)/1000</f>
        <v>13456.363320891298</v>
      </c>
      <c r="I15" s="26">
        <f t="shared" si="1"/>
        <v>1.2308282104550228E-3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2226.2050555248143</v>
      </c>
      <c r="G16" s="26">
        <f t="shared" si="0"/>
        <v>1.5421176603494815E-2</v>
      </c>
      <c r="H16" s="25">
        <f>HLOOKUP(D16,Cuadro2!$B$7:$S$148,142,0)/1000</f>
        <v>2395.4637223365908</v>
      </c>
      <c r="I16" s="26">
        <f t="shared" si="1"/>
        <v>9.2934200370745849E-4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16728.07814863939</v>
      </c>
      <c r="G17" s="27">
        <f t="shared" si="0"/>
        <v>0.11587730731588719</v>
      </c>
      <c r="H17" s="25">
        <f>HLOOKUP(D17,Cuadro2!$B$7:$S$148,142,0)/1000</f>
        <v>13194.268465830088</v>
      </c>
      <c r="I17" s="26">
        <f t="shared" si="1"/>
        <v>1.2678291480850948E-3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4910.2136849909093</v>
      </c>
      <c r="G18" s="27">
        <f t="shared" si="0"/>
        <v>3.4013610834825382E-2</v>
      </c>
      <c r="H18" s="25">
        <f>HLOOKUP(D18,Cuadro2!$B$7:$S$148,142,0)/1000</f>
        <v>2679.7142080112708</v>
      </c>
      <c r="I18" s="26">
        <f t="shared" si="1"/>
        <v>1.8323646866189459E-3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23929.636836069854</v>
      </c>
      <c r="G19" s="27">
        <f t="shared" si="0"/>
        <v>0.1657633266040415</v>
      </c>
      <c r="H19" s="25">
        <f>HLOOKUP(D19,Cuadro2!$B$7:$S$148,142,0)/1000</f>
        <v>17324.180681882775</v>
      </c>
      <c r="I19" s="26">
        <f t="shared" si="1"/>
        <v>1.3812853418860328E-3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13327.17796024175</v>
      </c>
      <c r="G20" s="27">
        <f t="shared" si="0"/>
        <v>9.2318883402518176E-2</v>
      </c>
      <c r="H20" s="25">
        <f>HLOOKUP(D20,Cuadro2!$B$7:$S$148,142,0)/1000</f>
        <v>4526.9912850708561</v>
      </c>
      <c r="I20" s="26">
        <f t="shared" si="1"/>
        <v>2.9439371805711693E-3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4894.8791201120612</v>
      </c>
      <c r="G21" s="27">
        <f t="shared" si="0"/>
        <v>3.3907386553038044E-2</v>
      </c>
      <c r="H21" s="25">
        <f>HLOOKUP(D21,Cuadro2!$B$7:$S$148,142,0)/1000</f>
        <v>4445.4286723284758</v>
      </c>
      <c r="I21" s="26">
        <f t="shared" si="1"/>
        <v>1.101103961150313E-3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8499.5598673439999</v>
      </c>
      <c r="G22" s="26">
        <f t="shared" si="0"/>
        <v>5.8877421664730284E-2</v>
      </c>
      <c r="H22" s="25">
        <f>HLOOKUP(D22,Cuadro2!$B$7:$S$148,142,0)/1000</f>
        <v>3487.6487261059483</v>
      </c>
      <c r="I22" s="26">
        <f t="shared" si="1"/>
        <v>2.4370458537646316E-3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2381.4111184117974</v>
      </c>
      <c r="G23" s="26">
        <f t="shared" si="0"/>
        <v>1.649630672224708E-2</v>
      </c>
      <c r="H23" s="25">
        <f>HLOOKUP(D23,Cuadro2!$B$7:$S$148,142,0)/1000</f>
        <v>4158.9896245771552</v>
      </c>
      <c r="I23" s="26">
        <f t="shared" si="1"/>
        <v>5.7259366658167976E-4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1359.4844026386334</v>
      </c>
      <c r="G24" s="26">
        <f t="shared" si="0"/>
        <v>9.4173036804305887E-3</v>
      </c>
      <c r="H24" s="25">
        <f>HLOOKUP(D24,Cuadro2!$B$7:$S$148,142,0)/1000</f>
        <v>1297.526819558921</v>
      </c>
      <c r="I24" s="26">
        <f t="shared" si="1"/>
        <v>1.0477505221054115E-3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144360.25945129906</v>
      </c>
      <c r="G26" s="32">
        <f>+IF(F26&gt;0,F26/$F$26,0)</f>
        <v>1</v>
      </c>
      <c r="H26" s="31">
        <f>SUM(H9:H24)</f>
        <v>124362.25045693359</v>
      </c>
      <c r="I26" s="32">
        <f>+F26/1000/H26</f>
        <v>1.1608044959052165E-3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6" display="volver"/>
  </hyperlinks>
  <pageMargins left="0.75" right="0.75" top="1" bottom="1" header="0" footer="0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Guido.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23425.955753153718</v>
      </c>
      <c r="G9" s="26">
        <f t="shared" ref="G9:G24" si="0">+IF(F9&gt;0,F9/$F$26,0)</f>
        <v>0.63615476883846755</v>
      </c>
      <c r="H9" s="25">
        <f>HLOOKUP(D9,Cuadro2!$B$7:$S$148,142,0)/1000</f>
        <v>9542.7400717648925</v>
      </c>
      <c r="I9" s="26">
        <f t="shared" ref="I9:I24" si="1">+F9/1000/H9</f>
        <v>2.454845838509901E-3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1014.686529692764</v>
      </c>
      <c r="G12" s="26">
        <f t="shared" si="0"/>
        <v>2.7554806367006267E-2</v>
      </c>
      <c r="H12" s="25">
        <f>HLOOKUP(D12,Cuadro2!$B$7:$S$148,142,0)/1000</f>
        <v>40083.506242246905</v>
      </c>
      <c r="I12" s="26">
        <f t="shared" si="1"/>
        <v>2.5314315657927963E-5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277.57967486104889</v>
      </c>
      <c r="G13" s="26">
        <f t="shared" si="0"/>
        <v>7.5379478966067365E-3</v>
      </c>
      <c r="H13" s="25">
        <f>HLOOKUP(D13,Cuadro2!$B$7:$S$148,142,0)/1000</f>
        <v>3022.5825440694484</v>
      </c>
      <c r="I13" s="26">
        <f t="shared" si="1"/>
        <v>9.1835266965887389E-5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705.8113293490477</v>
      </c>
      <c r="G14" s="26">
        <f t="shared" si="0"/>
        <v>1.9166997829113873E-2</v>
      </c>
      <c r="H14" s="25">
        <f>HLOOKUP(D14,Cuadro2!$B$7:$S$148,142,0)/1000</f>
        <v>4471.5448308836894</v>
      </c>
      <c r="I14" s="26">
        <f t="shared" si="1"/>
        <v>1.5784507503407085E-4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805.63664969008335</v>
      </c>
      <c r="G15" s="26">
        <f t="shared" si="0"/>
        <v>2.1877852159026462E-2</v>
      </c>
      <c r="H15" s="25">
        <f>HLOOKUP(D15,Cuadro2!$B$7:$S$148,142,0)/1000</f>
        <v>13456.363320891298</v>
      </c>
      <c r="I15" s="26">
        <f t="shared" si="1"/>
        <v>5.9870310460428397E-5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210.14735424737984</v>
      </c>
      <c r="G16" s="26">
        <f t="shared" si="0"/>
        <v>5.7067571958194264E-3</v>
      </c>
      <c r="H16" s="25">
        <f>HLOOKUP(D16,Cuadro2!$B$7:$S$148,142,0)/1000</f>
        <v>2395.4637223365908</v>
      </c>
      <c r="I16" s="26">
        <f t="shared" si="1"/>
        <v>8.7727212183533827E-5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1311.640842300676</v>
      </c>
      <c r="G17" s="27">
        <f t="shared" si="0"/>
        <v>3.5618891524651988E-2</v>
      </c>
      <c r="H17" s="25">
        <f>HLOOKUP(D17,Cuadro2!$B$7:$S$148,142,0)/1000</f>
        <v>13194.268465830088</v>
      </c>
      <c r="I17" s="26">
        <f t="shared" si="1"/>
        <v>9.9409894962915405E-5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195.64208243010444</v>
      </c>
      <c r="G18" s="27">
        <f t="shared" si="0"/>
        <v>5.3128523350277511E-3</v>
      </c>
      <c r="H18" s="25">
        <f>HLOOKUP(D18,Cuadro2!$B$7:$S$148,142,0)/1000</f>
        <v>2679.7142080112708</v>
      </c>
      <c r="I18" s="26">
        <f t="shared" si="1"/>
        <v>7.3008562571789585E-5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4479.3711282943059</v>
      </c>
      <c r="G19" s="27">
        <f t="shared" si="0"/>
        <v>0.12164170950754682</v>
      </c>
      <c r="H19" s="25">
        <f>HLOOKUP(D19,Cuadro2!$B$7:$S$148,142,0)/1000</f>
        <v>17324.180681882775</v>
      </c>
      <c r="I19" s="26">
        <f t="shared" si="1"/>
        <v>2.5856178774322805E-4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1307.8225084613966</v>
      </c>
      <c r="G20" s="27">
        <f t="shared" si="0"/>
        <v>3.5515200930062357E-2</v>
      </c>
      <c r="H20" s="25">
        <f>HLOOKUP(D20,Cuadro2!$B$7:$S$148,142,0)/1000</f>
        <v>4526.9912850708561</v>
      </c>
      <c r="I20" s="26">
        <f t="shared" si="1"/>
        <v>2.8889441708764561E-4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1389.9512662414022</v>
      </c>
      <c r="G21" s="27">
        <f t="shared" si="0"/>
        <v>3.7745487773897801E-2</v>
      </c>
      <c r="H21" s="25">
        <f>HLOOKUP(D21,Cuadro2!$B$7:$S$148,142,0)/1000</f>
        <v>4445.4286723284758</v>
      </c>
      <c r="I21" s="26">
        <f t="shared" si="1"/>
        <v>3.1266979378017062E-4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729.03463811174015</v>
      </c>
      <c r="G22" s="26">
        <f t="shared" si="0"/>
        <v>1.9797649520480024E-2</v>
      </c>
      <c r="H22" s="25">
        <f>HLOOKUP(D22,Cuadro2!$B$7:$S$148,142,0)/1000</f>
        <v>3487.6487261059483</v>
      </c>
      <c r="I22" s="26">
        <f t="shared" si="1"/>
        <v>2.0903327581551671E-4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713.82316207361589</v>
      </c>
      <c r="G23" s="26">
        <f t="shared" si="0"/>
        <v>1.9384566992505809E-2</v>
      </c>
      <c r="H23" s="25">
        <f>HLOOKUP(D23,Cuadro2!$B$7:$S$148,142,0)/1000</f>
        <v>4158.9896245771552</v>
      </c>
      <c r="I23" s="26">
        <f t="shared" si="1"/>
        <v>1.7163379246135779E-4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257.19975185055222</v>
      </c>
      <c r="G24" s="26">
        <f t="shared" si="0"/>
        <v>6.9845111297869716E-3</v>
      </c>
      <c r="H24" s="25">
        <f>HLOOKUP(D24,Cuadro2!$B$7:$S$148,142,0)/1000</f>
        <v>1297.526819558921</v>
      </c>
      <c r="I24" s="26">
        <f t="shared" si="1"/>
        <v>1.982230717496724E-4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36824.302670757839</v>
      </c>
      <c r="G26" s="32">
        <f>+IF(F26&gt;0,F26/$F$26,0)</f>
        <v>1</v>
      </c>
      <c r="H26" s="31">
        <f>SUM(H9:H24)</f>
        <v>124362.25045693359</v>
      </c>
      <c r="I26" s="32">
        <f>+F26/1000/H26</f>
        <v>2.9610514875259532E-4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47" display="volver"/>
  </hyperlinks>
  <pageMargins left="0.75" right="0.75" top="1" bottom="1" header="0" footer="0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Madariaga.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B19" si="2">+A9+1</f>
        <v>4</v>
      </c>
      <c r="B10" s="11">
        <f t="shared" si="2"/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48" display="volver"/>
  </hyperlinks>
  <pageMargins left="0.75" right="0.75" top="1" bottom="1" header="0" footer="0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Lamadrid.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49" display="volver"/>
  </hyperlinks>
  <pageMargins left="0.75" right="0.75" top="1" bottom="1" header="0" footer="0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Las Heras.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22046.649006572352</v>
      </c>
      <c r="G9" s="26">
        <f t="shared" ref="G9:G24" si="0">+IF(F9&gt;0,F9/$F$26,0)</f>
        <v>0.13135448445357242</v>
      </c>
      <c r="H9" s="25">
        <f>HLOOKUP(D9,Cuadro2!$B$7:$S$148,142,0)/1000</f>
        <v>9542.7400717648925</v>
      </c>
      <c r="I9" s="26">
        <f t="shared" ref="I9:I24" si="1">+F9/1000/H9</f>
        <v>2.3103059331778396E-3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2.2346483424402589E-5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87580.258383667649</v>
      </c>
      <c r="G12" s="26">
        <f t="shared" si="0"/>
        <v>0.52180536302219171</v>
      </c>
      <c r="H12" s="25">
        <f>HLOOKUP(D12,Cuadro2!$B$7:$S$148,142,0)/1000</f>
        <v>40083.506242246905</v>
      </c>
      <c r="I12" s="26">
        <f t="shared" si="1"/>
        <v>2.1849450458343508E-3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3166.9053079785131</v>
      </c>
      <c r="G13" s="26">
        <f t="shared" si="0"/>
        <v>1.886850078298925E-2</v>
      </c>
      <c r="H13" s="25">
        <f>HLOOKUP(D13,Cuadro2!$B$7:$S$148,142,0)/1000</f>
        <v>3022.5825440694484</v>
      </c>
      <c r="I13" s="26">
        <f t="shared" si="1"/>
        <v>1.0477481629715085E-3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2371.5831315525561</v>
      </c>
      <c r="G14" s="26">
        <f t="shared" si="0"/>
        <v>1.4129951426677488E-2</v>
      </c>
      <c r="H14" s="25">
        <f>HLOOKUP(D14,Cuadro2!$B$7:$S$148,142,0)/1000</f>
        <v>4471.5448308836894</v>
      </c>
      <c r="I14" s="26">
        <f t="shared" si="1"/>
        <v>5.3037221390976684E-4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9685.7636699699906</v>
      </c>
      <c r="G15" s="26">
        <f t="shared" si="0"/>
        <v>5.7708021433496411E-2</v>
      </c>
      <c r="H15" s="25">
        <f>HLOOKUP(D15,Cuadro2!$B$7:$S$148,142,0)/1000</f>
        <v>13456.363320891298</v>
      </c>
      <c r="I15" s="26">
        <f t="shared" si="1"/>
        <v>7.1979058821432316E-4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1378.8547837328822</v>
      </c>
      <c r="G16" s="26">
        <f t="shared" si="0"/>
        <v>8.2152511794232903E-3</v>
      </c>
      <c r="H16" s="25">
        <f>HLOOKUP(D16,Cuadro2!$B$7:$S$148,142,0)/1000</f>
        <v>2395.4637223365908</v>
      </c>
      <c r="I16" s="26">
        <f t="shared" si="1"/>
        <v>5.7561079755694036E-4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7180.3310774636457</v>
      </c>
      <c r="G17" s="27">
        <f t="shared" si="0"/>
        <v>4.278059158128894E-2</v>
      </c>
      <c r="H17" s="25">
        <f>HLOOKUP(D17,Cuadro2!$B$7:$S$148,142,0)/1000</f>
        <v>13194.268465830088</v>
      </c>
      <c r="I17" s="26">
        <f t="shared" si="1"/>
        <v>5.4420077142275369E-4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4093.8791138133138</v>
      </c>
      <c r="G18" s="27">
        <f t="shared" si="0"/>
        <v>2.4391433829689342E-2</v>
      </c>
      <c r="H18" s="25">
        <f>HLOOKUP(D18,Cuadro2!$B$7:$S$148,142,0)/1000</f>
        <v>2679.7142080112708</v>
      </c>
      <c r="I18" s="26">
        <f t="shared" si="1"/>
        <v>1.5277297487822608E-3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14777.199747992079</v>
      </c>
      <c r="G19" s="27">
        <f t="shared" si="0"/>
        <v>8.8042924527274455E-2</v>
      </c>
      <c r="H19" s="25">
        <f>HLOOKUP(D19,Cuadro2!$B$7:$S$148,142,0)/1000</f>
        <v>17324.180681882775</v>
      </c>
      <c r="I19" s="26">
        <f t="shared" si="1"/>
        <v>8.5298116080293081E-4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1993.8230908953531</v>
      </c>
      <c r="G20" s="27">
        <f t="shared" si="0"/>
        <v>1.1879247686036674E-2</v>
      </c>
      <c r="H20" s="25">
        <f>HLOOKUP(D20,Cuadro2!$B$7:$S$148,142,0)/1000</f>
        <v>4526.9912850708561</v>
      </c>
      <c r="I20" s="26">
        <f t="shared" si="1"/>
        <v>4.4043007051296895E-4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5664.9852914052972</v>
      </c>
      <c r="G21" s="27">
        <f t="shared" si="0"/>
        <v>3.375212360698366E-2</v>
      </c>
      <c r="H21" s="25">
        <f>HLOOKUP(D21,Cuadro2!$B$7:$S$148,142,0)/1000</f>
        <v>4445.4286723284758</v>
      </c>
      <c r="I21" s="26">
        <f t="shared" si="1"/>
        <v>1.2743394864635244E-3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4176.1329827392556</v>
      </c>
      <c r="G22" s="26">
        <f t="shared" si="0"/>
        <v>2.4881504431523566E-2</v>
      </c>
      <c r="H22" s="25">
        <f>HLOOKUP(D22,Cuadro2!$B$7:$S$148,142,0)/1000</f>
        <v>3487.6487261059483</v>
      </c>
      <c r="I22" s="26">
        <f t="shared" si="1"/>
        <v>1.1974064221203888E-3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2195.9118707166185</v>
      </c>
      <c r="G23" s="26">
        <f t="shared" si="0"/>
        <v>1.3083297674738377E-2</v>
      </c>
      <c r="H23" s="25">
        <f>HLOOKUP(D23,Cuadro2!$B$7:$S$148,142,0)/1000</f>
        <v>4158.9896245771552</v>
      </c>
      <c r="I23" s="26">
        <f t="shared" si="1"/>
        <v>5.27991668394671E-4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1524.8271002568454</v>
      </c>
      <c r="G24" s="26">
        <f t="shared" si="0"/>
        <v>9.0849578806903569E-3</v>
      </c>
      <c r="H24" s="25">
        <f>HLOOKUP(D24,Cuadro2!$B$7:$S$148,142,0)/1000</f>
        <v>1297.526819558921</v>
      </c>
      <c r="I24" s="26">
        <f t="shared" si="1"/>
        <v>1.1751796396587721E-3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167840.85521164522</v>
      </c>
      <c r="G26" s="32">
        <f>+IF(F26&gt;0,F26/$F$26,0)</f>
        <v>1</v>
      </c>
      <c r="H26" s="31">
        <f>SUM(H9:H24)</f>
        <v>124362.25045693359</v>
      </c>
      <c r="I26" s="32">
        <f>+F26/1000/H26</f>
        <v>1.3496125600410247E-3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0" display="volver"/>
  </hyperlinks>
  <pageMargins left="0.75" right="0.75" top="1" bottom="1" header="0" footer="0"/>
  <pageSetup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49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Lavalle.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23285.699877630366</v>
      </c>
      <c r="G9" s="26">
        <f t="shared" ref="G9:G24" si="0">+IF(F9&gt;0,F9/$F$26,0)</f>
        <v>0.4738959665122221</v>
      </c>
      <c r="H9" s="25">
        <f>HLOOKUP(D9,Cuadro2!$B$7:$S$148,142,0)/1000</f>
        <v>9542.7400717648925</v>
      </c>
      <c r="I9" s="26">
        <f t="shared" ref="I9:I24" si="1">+F9/1000/H9</f>
        <v>2.4401481862141687E-3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6270.2809384169241</v>
      </c>
      <c r="G10" s="26">
        <f t="shared" si="0"/>
        <v>0.12760882692938999</v>
      </c>
      <c r="H10" s="25">
        <f>HLOOKUP(D10,Cuadro2!$B$7:$S$148,142,0)/1000</f>
        <v>196.14692543331509</v>
      </c>
      <c r="I10" s="26">
        <f t="shared" si="1"/>
        <v>3.1967265989844222E-2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3201.4500803196092</v>
      </c>
      <c r="G12" s="26">
        <f t="shared" si="0"/>
        <v>6.5153905101695539E-2</v>
      </c>
      <c r="H12" s="25">
        <f>HLOOKUP(D12,Cuadro2!$B$7:$S$148,142,0)/1000</f>
        <v>40083.506242246905</v>
      </c>
      <c r="I12" s="26">
        <f t="shared" si="1"/>
        <v>7.9869511937689957E-5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229.76337787792826</v>
      </c>
      <c r="G13" s="26">
        <f t="shared" si="0"/>
        <v>4.6760002319352284E-3</v>
      </c>
      <c r="H13" s="25">
        <f>HLOOKUP(D13,Cuadro2!$B$7:$S$148,142,0)/1000</f>
        <v>3022.5825440694484</v>
      </c>
      <c r="I13" s="26">
        <f t="shared" si="1"/>
        <v>7.6015584199261201E-5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1757.4768807575817</v>
      </c>
      <c r="G14" s="26">
        <f t="shared" si="0"/>
        <v>3.5767067745710993E-2</v>
      </c>
      <c r="H14" s="25">
        <f>HLOOKUP(D14,Cuadro2!$B$7:$S$148,142,0)/1000</f>
        <v>4471.5448308836894</v>
      </c>
      <c r="I14" s="26">
        <f t="shared" si="1"/>
        <v>3.9303572864107019E-4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2534.5995890286226</v>
      </c>
      <c r="G15" s="26">
        <f t="shared" si="0"/>
        <v>5.1582581939831812E-2</v>
      </c>
      <c r="H15" s="25">
        <f>HLOOKUP(D15,Cuadro2!$B$7:$S$148,142,0)/1000</f>
        <v>13456.363320891298</v>
      </c>
      <c r="I15" s="26">
        <f t="shared" si="1"/>
        <v>1.8835695266146698E-4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210.14735424737984</v>
      </c>
      <c r="G16" s="26">
        <f t="shared" si="0"/>
        <v>4.2767872159478679E-3</v>
      </c>
      <c r="H16" s="25">
        <f>HLOOKUP(D16,Cuadro2!$B$7:$S$148,142,0)/1000</f>
        <v>2395.4637223365908</v>
      </c>
      <c r="I16" s="26">
        <f t="shared" si="1"/>
        <v>8.7727212183533827E-5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1511.3284634558681</v>
      </c>
      <c r="G17" s="27">
        <f t="shared" si="0"/>
        <v>3.075760946291705E-2</v>
      </c>
      <c r="H17" s="25">
        <f>HLOOKUP(D17,Cuadro2!$B$7:$S$148,142,0)/1000</f>
        <v>13194.268465830088</v>
      </c>
      <c r="I17" s="26">
        <f t="shared" si="1"/>
        <v>1.1454431652424213E-4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303.44014209884585</v>
      </c>
      <c r="G18" s="27">
        <f t="shared" si="0"/>
        <v>6.1754235506865963E-3</v>
      </c>
      <c r="H18" s="25">
        <f>HLOOKUP(D18,Cuadro2!$B$7:$S$148,142,0)/1000</f>
        <v>2679.7142080112708</v>
      </c>
      <c r="I18" s="26">
        <f t="shared" si="1"/>
        <v>1.1323600897128564E-4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4123.2450996329117</v>
      </c>
      <c r="G19" s="27">
        <f t="shared" si="0"/>
        <v>8.3913699477611181E-2</v>
      </c>
      <c r="H19" s="25">
        <f>HLOOKUP(D19,Cuadro2!$B$7:$S$148,142,0)/1000</f>
        <v>17324.180681882775</v>
      </c>
      <c r="I19" s="26">
        <f t="shared" si="1"/>
        <v>2.3800520066988827E-4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1440.5334068464676</v>
      </c>
      <c r="G20" s="27">
        <f t="shared" si="0"/>
        <v>2.9316832850983261E-2</v>
      </c>
      <c r="H20" s="25">
        <f>HLOOKUP(D20,Cuadro2!$B$7:$S$148,142,0)/1000</f>
        <v>4526.9912850708561</v>
      </c>
      <c r="I20" s="26">
        <f t="shared" si="1"/>
        <v>3.1820989176565656E-4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1263.4353581844859</v>
      </c>
      <c r="G21" s="27">
        <f t="shared" si="0"/>
        <v>2.5712644384278737E-2</v>
      </c>
      <c r="H21" s="25">
        <f>HLOOKUP(D21,Cuadro2!$B$7:$S$148,142,0)/1000</f>
        <v>4445.4286723284758</v>
      </c>
      <c r="I21" s="26">
        <f t="shared" si="1"/>
        <v>2.8421001692120496E-4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1482.0754968119418</v>
      </c>
      <c r="G22" s="26">
        <f t="shared" si="0"/>
        <v>3.0162271423952166E-2</v>
      </c>
      <c r="H22" s="25">
        <f>HLOOKUP(D22,Cuadro2!$B$7:$S$148,142,0)/1000</f>
        <v>3487.6487261059483</v>
      </c>
      <c r="I22" s="26">
        <f t="shared" si="1"/>
        <v>4.2494976220461235E-4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1394.657694648748</v>
      </c>
      <c r="G23" s="26">
        <f t="shared" si="0"/>
        <v>2.838319911501555E-2</v>
      </c>
      <c r="H23" s="25">
        <f>HLOOKUP(D23,Cuadro2!$B$7:$S$148,142,0)/1000</f>
        <v>4158.9896245771552</v>
      </c>
      <c r="I23" s="26">
        <f t="shared" si="1"/>
        <v>3.3533569942255939E-4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128.59987592527611</v>
      </c>
      <c r="G24" s="26">
        <f t="shared" si="0"/>
        <v>2.6171840578219428E-3</v>
      </c>
      <c r="H24" s="25">
        <f>HLOOKUP(D24,Cuadro2!$B$7:$S$148,142,0)/1000</f>
        <v>1297.526819558921</v>
      </c>
      <c r="I24" s="26">
        <f t="shared" si="1"/>
        <v>9.9111535874836198E-5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49136.733635882956</v>
      </c>
      <c r="G26" s="32">
        <f>+IF(F26&gt;0,F26/$F$26,0)</f>
        <v>1</v>
      </c>
      <c r="H26" s="31">
        <f>SUM(H9:H24)</f>
        <v>124362.25045693359</v>
      </c>
      <c r="I26" s="32">
        <f>+F26/1000/H26</f>
        <v>3.9510971742103457E-4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1" display="volver"/>
  </hyperlinks>
  <pageMargins left="0.75" right="0.75" top="1" bottom="1" header="0" footer="0"/>
  <pageSetup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Paz.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19944.828854695246</v>
      </c>
      <c r="G9" s="26">
        <f t="shared" ref="G9:G24" si="0">+IF(F9&gt;0,F9/$F$26,0)</f>
        <v>0.25476795431685267</v>
      </c>
      <c r="H9" s="25">
        <f>HLOOKUP(D9,Cuadro2!$B$7:$S$148,142,0)/1000</f>
        <v>9542.7400717648925</v>
      </c>
      <c r="I9" s="26">
        <f t="shared" ref="I9:I24" si="1">+F9/1000/H9</f>
        <v>2.0900526164081643E-3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5619.8667045518678</v>
      </c>
      <c r="G12" s="26">
        <f t="shared" si="0"/>
        <v>7.1786123324644013E-2</v>
      </c>
      <c r="H12" s="25">
        <f>HLOOKUP(D12,Cuadro2!$B$7:$S$148,142,0)/1000</f>
        <v>40083.506242246905</v>
      </c>
      <c r="I12" s="26">
        <f t="shared" si="1"/>
        <v>1.4020396994683773E-4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843.43714015043645</v>
      </c>
      <c r="G13" s="26">
        <f t="shared" si="0"/>
        <v>1.0773757767312092E-2</v>
      </c>
      <c r="H13" s="25">
        <f>HLOOKUP(D13,Cuadro2!$B$7:$S$148,142,0)/1000</f>
        <v>3022.5825440694484</v>
      </c>
      <c r="I13" s="26">
        <f t="shared" si="1"/>
        <v>2.7904519656719661E-4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1208.213974340114</v>
      </c>
      <c r="G14" s="26">
        <f t="shared" si="0"/>
        <v>1.5433283727937433E-2</v>
      </c>
      <c r="H14" s="25">
        <f>HLOOKUP(D14,Cuadro2!$B$7:$S$148,142,0)/1000</f>
        <v>4471.5448308836894</v>
      </c>
      <c r="I14" s="26">
        <f t="shared" si="1"/>
        <v>2.7020057274061601E-4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7760.7440927607749</v>
      </c>
      <c r="G15" s="26">
        <f t="shared" si="0"/>
        <v>9.9132908629787908E-2</v>
      </c>
      <c r="H15" s="25">
        <f>HLOOKUP(D15,Cuadro2!$B$7:$S$148,142,0)/1000</f>
        <v>13456.363320891298</v>
      </c>
      <c r="I15" s="26">
        <f t="shared" si="1"/>
        <v>5.7673413742567801E-4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1113.6955458142663</v>
      </c>
      <c r="G16" s="26">
        <f t="shared" si="0"/>
        <v>1.4225939866718735E-2</v>
      </c>
      <c r="H16" s="25">
        <f>HLOOKUP(D16,Cuadro2!$B$7:$S$148,142,0)/1000</f>
        <v>2395.4637223365908</v>
      </c>
      <c r="I16" s="26">
        <f t="shared" si="1"/>
        <v>4.6491856062338608E-4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9913.4757365479072</v>
      </c>
      <c r="G17" s="27">
        <f t="shared" si="0"/>
        <v>0.12663111586317274</v>
      </c>
      <c r="H17" s="25">
        <f>HLOOKUP(D17,Cuadro2!$B$7:$S$148,142,0)/1000</f>
        <v>13194.268465830088</v>
      </c>
      <c r="I17" s="26">
        <f t="shared" si="1"/>
        <v>7.5134712941618347E-4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2099.1392121650147</v>
      </c>
      <c r="G18" s="27">
        <f t="shared" si="0"/>
        <v>2.6813637098905156E-2</v>
      </c>
      <c r="H18" s="25">
        <f>HLOOKUP(D18,Cuadro2!$B$7:$S$148,142,0)/1000</f>
        <v>2679.7142080112708</v>
      </c>
      <c r="I18" s="26">
        <f t="shared" si="1"/>
        <v>7.8334443497348719E-4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14588.516071247268</v>
      </c>
      <c r="G19" s="27">
        <f t="shared" si="0"/>
        <v>0.18634837245621405</v>
      </c>
      <c r="H19" s="25">
        <f>HLOOKUP(D19,Cuadro2!$B$7:$S$148,142,0)/1000</f>
        <v>17324.180681882775</v>
      </c>
      <c r="I19" s="26">
        <f t="shared" si="1"/>
        <v>8.4208981302669043E-4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2542.7812212707699</v>
      </c>
      <c r="G20" s="27">
        <f t="shared" si="0"/>
        <v>3.2480557980118147E-2</v>
      </c>
      <c r="H20" s="25">
        <f>HLOOKUP(D20,Cuadro2!$B$7:$S$148,142,0)/1000</f>
        <v>4526.9912850708561</v>
      </c>
      <c r="I20" s="26">
        <f t="shared" si="1"/>
        <v>5.6169342089444087E-4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4019.9197845074941</v>
      </c>
      <c r="G21" s="27">
        <f t="shared" si="0"/>
        <v>5.134898611956358E-2</v>
      </c>
      <c r="H21" s="25">
        <f>HLOOKUP(D21,Cuadro2!$B$7:$S$148,142,0)/1000</f>
        <v>4445.4286723284758</v>
      </c>
      <c r="I21" s="26">
        <f t="shared" si="1"/>
        <v>9.0428169718037479E-4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4996.118102677764</v>
      </c>
      <c r="G22" s="26">
        <f t="shared" si="0"/>
        <v>6.3818586653099571E-2</v>
      </c>
      <c r="H22" s="25">
        <f>HLOOKUP(D22,Cuadro2!$B$7:$S$148,142,0)/1000</f>
        <v>3487.6487261059483</v>
      </c>
      <c r="I22" s="26">
        <f t="shared" si="1"/>
        <v>1.4325175770370836E-3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2409.2261678234136</v>
      </c>
      <c r="G23" s="26">
        <f t="shared" si="0"/>
        <v>3.0774574539330139E-2</v>
      </c>
      <c r="H23" s="25">
        <f>HLOOKUP(D23,Cuadro2!$B$7:$S$148,142,0)/1000</f>
        <v>4158.9896245771552</v>
      </c>
      <c r="I23" s="26">
        <f t="shared" si="1"/>
        <v>5.7928160089323617E-4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1226.2916740017404</v>
      </c>
      <c r="G24" s="26">
        <f t="shared" si="0"/>
        <v>1.5664201656343864E-2</v>
      </c>
      <c r="H24" s="25">
        <f>HLOOKUP(D24,Cuadro2!$B$7:$S$148,142,0)/1000</f>
        <v>1297.526819558921</v>
      </c>
      <c r="I24" s="26">
        <f t="shared" si="1"/>
        <v>9.4509928852075972E-4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78286.254282554073</v>
      </c>
      <c r="G26" s="32">
        <f>+IF(F26&gt;0,F26/$F$26,0)</f>
        <v>1</v>
      </c>
      <c r="H26" s="31">
        <f>SUM(H9:H24)</f>
        <v>124362.25045693359</v>
      </c>
      <c r="I26" s="32">
        <f>+F26/1000/H26</f>
        <v>6.2950174988723323E-4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2" display="volver"/>
  </hyperlinks>
  <pageMargins left="0.75" right="0.75" top="1" bottom="1" header="0" footer="0"/>
  <pageSetup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Pinto.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120762.40782063863</v>
      </c>
      <c r="G9" s="26">
        <f t="shared" ref="G9:G24" si="0">+IF(F9&gt;0,F9/$F$26,0)</f>
        <v>0.56045617078000032</v>
      </c>
      <c r="H9" s="25">
        <f>HLOOKUP(D9,Cuadro2!$B$7:$S$148,142,0)/1000</f>
        <v>9542.7400717648925</v>
      </c>
      <c r="I9" s="26">
        <f t="shared" ref="I9:I24" si="1">+F9/1000/H9</f>
        <v>1.2654898583893221E-2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3.481342570071492E-5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6794.4263543762218</v>
      </c>
      <c r="G12" s="26">
        <f t="shared" si="0"/>
        <v>3.1532810962797156E-2</v>
      </c>
      <c r="H12" s="25">
        <f>HLOOKUP(D12,Cuadro2!$B$7:$S$148,142,0)/1000</f>
        <v>40083.506242246905</v>
      </c>
      <c r="I12" s="26">
        <f t="shared" si="1"/>
        <v>1.695067869889856E-4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1134.3784241747783</v>
      </c>
      <c r="G13" s="26">
        <f t="shared" si="0"/>
        <v>5.2646299399124142E-3</v>
      </c>
      <c r="H13" s="25">
        <f>HLOOKUP(D13,Cuadro2!$B$7:$S$148,142,0)/1000</f>
        <v>3022.5825440694484</v>
      </c>
      <c r="I13" s="26">
        <f t="shared" si="1"/>
        <v>3.7530105717063729E-4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6977.9684256958981</v>
      </c>
      <c r="G14" s="26">
        <f t="shared" si="0"/>
        <v>3.238462642694092E-2</v>
      </c>
      <c r="H14" s="25">
        <f>HLOOKUP(D14,Cuadro2!$B$7:$S$148,142,0)/1000</f>
        <v>4471.5448308836894</v>
      </c>
      <c r="I14" s="26">
        <f t="shared" si="1"/>
        <v>1.5605274440057164E-3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21408.50132583061</v>
      </c>
      <c r="G15" s="26">
        <f t="shared" si="0"/>
        <v>9.9356471038854213E-2</v>
      </c>
      <c r="H15" s="25">
        <f>HLOOKUP(D15,Cuadro2!$B$7:$S$148,142,0)/1000</f>
        <v>13456.363320891298</v>
      </c>
      <c r="I15" s="26">
        <f t="shared" si="1"/>
        <v>1.5909574388938683E-3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1151.2388525866047</v>
      </c>
      <c r="G16" s="26">
        <f t="shared" si="0"/>
        <v>5.3428788860533137E-3</v>
      </c>
      <c r="H16" s="25">
        <f>HLOOKUP(D16,Cuadro2!$B$7:$S$148,142,0)/1000</f>
        <v>2395.4637223365908</v>
      </c>
      <c r="I16" s="26">
        <f t="shared" si="1"/>
        <v>4.8059122826692597E-4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23863.164143350103</v>
      </c>
      <c r="G17" s="27">
        <f t="shared" si="0"/>
        <v>0.11074851719038768</v>
      </c>
      <c r="H17" s="25">
        <f>HLOOKUP(D17,Cuadro2!$B$7:$S$148,142,0)/1000</f>
        <v>13194.268465830088</v>
      </c>
      <c r="I17" s="26">
        <f t="shared" si="1"/>
        <v>1.808600772763555E-3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2605.3658542433905</v>
      </c>
      <c r="G18" s="27">
        <f t="shared" si="0"/>
        <v>1.2091456244553812E-2</v>
      </c>
      <c r="H18" s="25">
        <f>HLOOKUP(D18,Cuadro2!$B$7:$S$148,142,0)/1000</f>
        <v>2679.7142080112708</v>
      </c>
      <c r="I18" s="26">
        <f t="shared" si="1"/>
        <v>9.7225511827134085E-4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14568.820002840175</v>
      </c>
      <c r="G19" s="27">
        <f t="shared" si="0"/>
        <v>6.7613632577632532E-2</v>
      </c>
      <c r="H19" s="25">
        <f>HLOOKUP(D19,Cuadro2!$B$7:$S$148,142,0)/1000</f>
        <v>17324.180681882775</v>
      </c>
      <c r="I19" s="26">
        <f t="shared" si="1"/>
        <v>8.4095290105556952E-4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1964.5324612302268</v>
      </c>
      <c r="G20" s="27">
        <f t="shared" si="0"/>
        <v>9.1173599505353069E-3</v>
      </c>
      <c r="H20" s="25">
        <f>HLOOKUP(D20,Cuadro2!$B$7:$S$148,142,0)/1000</f>
        <v>4526.9912850708561</v>
      </c>
      <c r="I20" s="26">
        <f t="shared" si="1"/>
        <v>4.339598504880882E-4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4115.7769661519578</v>
      </c>
      <c r="G21" s="27">
        <f t="shared" si="0"/>
        <v>1.9101247150189977E-2</v>
      </c>
      <c r="H21" s="25">
        <f>HLOOKUP(D21,Cuadro2!$B$7:$S$148,142,0)/1000</f>
        <v>4445.4286723284758</v>
      </c>
      <c r="I21" s="26">
        <f t="shared" si="1"/>
        <v>9.258447878764751E-4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5472.47124817649</v>
      </c>
      <c r="G22" s="26">
        <f t="shared" si="0"/>
        <v>2.5397641002753109E-2</v>
      </c>
      <c r="H22" s="25">
        <f>HLOOKUP(D22,Cuadro2!$B$7:$S$148,142,0)/1000</f>
        <v>3487.6487261059483</v>
      </c>
      <c r="I22" s="26">
        <f t="shared" si="1"/>
        <v>1.5691004679495484E-3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2876.8341576372172</v>
      </c>
      <c r="G23" s="26">
        <f t="shared" si="0"/>
        <v>1.3351335776222484E-2</v>
      </c>
      <c r="H23" s="25">
        <f>HLOOKUP(D23,Cuadro2!$B$7:$S$148,142,0)/1000</f>
        <v>4158.9896245771552</v>
      </c>
      <c r="I23" s="26">
        <f t="shared" si="1"/>
        <v>6.9171467527517699E-4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1768.2482939725467</v>
      </c>
      <c r="G24" s="26">
        <f t="shared" si="0"/>
        <v>8.2064086474661433E-3</v>
      </c>
      <c r="H24" s="25">
        <f>HLOOKUP(D24,Cuadro2!$B$7:$S$148,142,0)/1000</f>
        <v>1297.526819558921</v>
      </c>
      <c r="I24" s="26">
        <f t="shared" si="1"/>
        <v>1.3627836182789977E-3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215471.63563668268</v>
      </c>
      <c r="G26" s="32">
        <f>+IF(F26&gt;0,F26/$F$26,0)</f>
        <v>1</v>
      </c>
      <c r="H26" s="31">
        <f>SUM(H9:H24)</f>
        <v>124362.25045693359</v>
      </c>
      <c r="I26" s="32">
        <f>+F26/1000/H26</f>
        <v>1.7326128696207544E-3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3" display="volver"/>
  </hyperlinks>
  <pageMargins left="0.75" right="0.75" top="1" bottom="1" header="0" footer="0"/>
  <pageSetup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Pueyrredón.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4" display="volver"/>
  </hyperlinks>
  <pageMargins left="0.75" right="0.75" top="1" bottom="1" header="0" footer="0"/>
  <pageSetup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Rodríguez.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18248.897906665683</v>
      </c>
      <c r="G9" s="26">
        <f t="shared" ref="G9:G24" si="0">+IF(F9&gt;0,F9/$F$26,0)</f>
        <v>3.4397486105461346E-2</v>
      </c>
      <c r="H9" s="25">
        <f>HLOOKUP(D9,Cuadro2!$B$7:$S$148,142,0)/1000</f>
        <v>9542.7400717648925</v>
      </c>
      <c r="I9" s="26">
        <f t="shared" ref="I9:I24" si="1">+F9/1000/H9</f>
        <v>1.9123331212447684E-3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1.4139268167648408E-5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192950.84135647182</v>
      </c>
      <c r="G12" s="26">
        <f t="shared" si="0"/>
        <v>0.36369450465126685</v>
      </c>
      <c r="H12" s="25">
        <f>HLOOKUP(D12,Cuadro2!$B$7:$S$148,142,0)/1000</f>
        <v>40083.506242246905</v>
      </c>
      <c r="I12" s="26">
        <f t="shared" si="1"/>
        <v>4.8137216387798675E-3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18238.000152404176</v>
      </c>
      <c r="G13" s="26">
        <f t="shared" si="0"/>
        <v>3.4376944845780459E-2</v>
      </c>
      <c r="H13" s="25">
        <f>HLOOKUP(D13,Cuadro2!$B$7:$S$148,142,0)/1000</f>
        <v>3022.5825440694484</v>
      </c>
      <c r="I13" s="26">
        <f t="shared" si="1"/>
        <v>6.0339130152751684E-3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21673.595919729749</v>
      </c>
      <c r="G14" s="26">
        <f t="shared" si="0"/>
        <v>4.0852725370992216E-2</v>
      </c>
      <c r="H14" s="25">
        <f>HLOOKUP(D14,Cuadro2!$B$7:$S$148,142,0)/1000</f>
        <v>4471.5448308836894</v>
      </c>
      <c r="I14" s="26">
        <f t="shared" si="1"/>
        <v>4.8470040532829686E-3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40317.743316196014</v>
      </c>
      <c r="G15" s="26">
        <f t="shared" si="0"/>
        <v>7.599522023825063E-2</v>
      </c>
      <c r="H15" s="25">
        <f>HLOOKUP(D15,Cuadro2!$B$7:$S$148,142,0)/1000</f>
        <v>13456.363320891298</v>
      </c>
      <c r="I15" s="26">
        <f t="shared" si="1"/>
        <v>2.9961842107519374E-3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8513.9285995152968</v>
      </c>
      <c r="G16" s="26">
        <f t="shared" si="0"/>
        <v>1.6047968606243711E-2</v>
      </c>
      <c r="H16" s="25">
        <f>HLOOKUP(D16,Cuadro2!$B$7:$S$148,142,0)/1000</f>
        <v>2395.4637223365908</v>
      </c>
      <c r="I16" s="26">
        <f t="shared" si="1"/>
        <v>3.5541880764575358E-3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71652.612383315805</v>
      </c>
      <c r="G17" s="27">
        <f t="shared" si="0"/>
        <v>0.13505855265784877</v>
      </c>
      <c r="H17" s="25">
        <f>HLOOKUP(D17,Cuadro2!$B$7:$S$148,142,0)/1000</f>
        <v>13194.268465830088</v>
      </c>
      <c r="I17" s="26">
        <f t="shared" si="1"/>
        <v>5.4305862101319572E-3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8442.0221322996385</v>
      </c>
      <c r="G18" s="27">
        <f t="shared" si="0"/>
        <v>1.5912431560686564E-2</v>
      </c>
      <c r="H18" s="25">
        <f>HLOOKUP(D18,Cuadro2!$B$7:$S$148,142,0)/1000</f>
        <v>2679.7142080112708</v>
      </c>
      <c r="I18" s="26">
        <f t="shared" si="1"/>
        <v>3.1503442072521684E-3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75080.594609816588</v>
      </c>
      <c r="G19" s="27">
        <f t="shared" si="0"/>
        <v>0.14151998236220145</v>
      </c>
      <c r="H19" s="25">
        <f>HLOOKUP(D19,Cuadro2!$B$7:$S$148,142,0)/1000</f>
        <v>17324.180681882775</v>
      </c>
      <c r="I19" s="26">
        <f t="shared" si="1"/>
        <v>4.3338612075510229E-3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6325.4119835523888</v>
      </c>
      <c r="G20" s="27">
        <f t="shared" si="0"/>
        <v>1.1922817034122827E-2</v>
      </c>
      <c r="H20" s="25">
        <f>HLOOKUP(D20,Cuadro2!$B$7:$S$148,142,0)/1000</f>
        <v>4526.9912850708561</v>
      </c>
      <c r="I20" s="26">
        <f t="shared" si="1"/>
        <v>1.3972662161759351E-3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19454.479552817418</v>
      </c>
      <c r="G21" s="27">
        <f t="shared" si="0"/>
        <v>3.6669896096168587E-2</v>
      </c>
      <c r="H21" s="25">
        <f>HLOOKUP(D21,Cuadro2!$B$7:$S$148,142,0)/1000</f>
        <v>4445.4286723284758</v>
      </c>
      <c r="I21" s="26">
        <f t="shared" si="1"/>
        <v>4.3762887646619994E-3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33974.284990222572</v>
      </c>
      <c r="G22" s="26">
        <f t="shared" si="0"/>
        <v>6.4038387516393819E-2</v>
      </c>
      <c r="H22" s="25">
        <f>HLOOKUP(D22,Cuadro2!$B$7:$S$148,142,0)/1000</f>
        <v>3487.6487261059483</v>
      </c>
      <c r="I22" s="26">
        <f t="shared" si="1"/>
        <v>9.7413150401060473E-3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9344.0874805563344</v>
      </c>
      <c r="G23" s="26">
        <f t="shared" si="0"/>
        <v>1.7612741378932855E-2</v>
      </c>
      <c r="H23" s="25">
        <f>HLOOKUP(D23,Cuadro2!$B$7:$S$148,142,0)/1000</f>
        <v>4158.9896245771552</v>
      </c>
      <c r="I23" s="26">
        <f t="shared" si="1"/>
        <v>2.246720555718229E-3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6305.9867730501473</v>
      </c>
      <c r="G24" s="26">
        <f t="shared" si="0"/>
        <v>1.1886202307482132E-2</v>
      </c>
      <c r="H24" s="25">
        <f>HLOOKUP(D24,Cuadro2!$B$7:$S$148,142,0)/1000</f>
        <v>1297.526819558921</v>
      </c>
      <c r="I24" s="26">
        <f t="shared" si="1"/>
        <v>4.8600049555767898E-3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530529.98846239154</v>
      </c>
      <c r="G26" s="32">
        <f>+IF(F26&gt;0,F26/$F$26,0)</f>
        <v>1</v>
      </c>
      <c r="H26" s="31">
        <f>SUM(H9:H24)</f>
        <v>124362.25045693359</v>
      </c>
      <c r="I26" s="32">
        <f>+F26/1000/H26</f>
        <v>4.2660050498693177E-3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5" display="volver"/>
  </hyperlinks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P163"/>
  <sheetViews>
    <sheetView topLeftCell="C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/>
    <col min="3" max="3" width="2.7109375" style="3" customWidth="1"/>
    <col min="4" max="4" width="3" style="3" customWidth="1"/>
    <col min="5" max="5" width="53" style="3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Adolfo Alsina.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21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23" t="s">
        <v>139</v>
      </c>
      <c r="E9" s="24" t="s">
        <v>138</v>
      </c>
      <c r="F9" s="25">
        <f>VLOOKUP($D$1,Cuadro2!$B$9:$S$146,2,0)</f>
        <v>146044.39459809501</v>
      </c>
      <c r="G9" s="26">
        <f t="shared" ref="G9:G24" si="0">+IF(F9&gt;0,F9/$F$26,0)</f>
        <v>0.53216670263587018</v>
      </c>
      <c r="H9" s="25">
        <f>HLOOKUP(D9,Cuadro2!$B$7:$S$148,142,0)/1000</f>
        <v>9542.7400717648925</v>
      </c>
      <c r="I9" s="26">
        <f>+F9/1000/H9</f>
        <v>1.5304241077487995E-2</v>
      </c>
      <c r="J9" s="25"/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2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1.366688934637641E-5</v>
      </c>
      <c r="H10" s="25">
        <f>HLOOKUP(D10,Cuadro2!$B$7:$S$148,142,0)/1000</f>
        <v>196.14692543331509</v>
      </c>
      <c r="I10" s="26">
        <f t="shared" ref="I10:I24" si="1">+F10/1000/H10</f>
        <v>1.9121650164227071E-5</v>
      </c>
      <c r="J10" s="25"/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2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  <c r="J11" s="25"/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23" t="s">
        <v>148</v>
      </c>
      <c r="E12" s="24" t="s">
        <v>165</v>
      </c>
      <c r="F12" s="25">
        <f>VLOOKUP($D$1,Cuadro2!$B$9:$S$146,5,0)</f>
        <v>10434.536762601994</v>
      </c>
      <c r="G12" s="26">
        <f t="shared" si="0"/>
        <v>3.8022089363771466E-2</v>
      </c>
      <c r="H12" s="25">
        <f>HLOOKUP(D12,Cuadro2!$B$7:$S$148,142,0)/1000</f>
        <v>40083.506242246905</v>
      </c>
      <c r="I12" s="26">
        <f t="shared" si="1"/>
        <v>2.6031996052292152E-4</v>
      </c>
      <c r="J12" s="25"/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23" t="s">
        <v>136</v>
      </c>
      <c r="E13" s="24" t="s">
        <v>166</v>
      </c>
      <c r="F13" s="25">
        <f>VLOOKUP($D$1,Cuadro2!$B$9:$S$146,6,0)</f>
        <v>2799.7922956292318</v>
      </c>
      <c r="G13" s="26">
        <f t="shared" si="0"/>
        <v>1.0202077513009573E-2</v>
      </c>
      <c r="H13" s="25">
        <f>HLOOKUP(D13,Cuadro2!$B$7:$S$148,142,0)/1000</f>
        <v>3022.5825440694484</v>
      </c>
      <c r="I13" s="26">
        <f t="shared" si="1"/>
        <v>9.2629142622511693E-4</v>
      </c>
      <c r="J13" s="25"/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23" t="s">
        <v>149</v>
      </c>
      <c r="E14" s="24" t="s">
        <v>167</v>
      </c>
      <c r="F14" s="25">
        <f>VLOOKUP($D$1,Cuadro2!$B$9:$S$146,7,0)</f>
        <v>4610.439579717241</v>
      </c>
      <c r="G14" s="26">
        <f t="shared" si="0"/>
        <v>1.6799839771954077E-2</v>
      </c>
      <c r="H14" s="25">
        <f>HLOOKUP(D14,Cuadro2!$B$7:$S$148,142,0)/1000</f>
        <v>4471.5448308836894</v>
      </c>
      <c r="I14" s="26">
        <f t="shared" si="1"/>
        <v>1.0310619157554331E-3</v>
      </c>
      <c r="J14" s="25"/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23" t="s">
        <v>150</v>
      </c>
      <c r="E15" s="24" t="s">
        <v>168</v>
      </c>
      <c r="F15" s="25">
        <f>VLOOKUP($D$1,Cuadro2!$B$9:$S$146,8,0)</f>
        <v>22225.867846240846</v>
      </c>
      <c r="G15" s="26">
        <f t="shared" si="0"/>
        <v>8.0988160055742969E-2</v>
      </c>
      <c r="H15" s="25">
        <f>HLOOKUP(D15,Cuadro2!$B$7:$S$148,142,0)/1000</f>
        <v>13456.363320891298</v>
      </c>
      <c r="I15" s="26">
        <f t="shared" si="1"/>
        <v>1.651699446293539E-3</v>
      </c>
      <c r="J15" s="25"/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23" t="s">
        <v>151</v>
      </c>
      <c r="E16" s="24" t="s">
        <v>323</v>
      </c>
      <c r="F16" s="25">
        <f>VLOOKUP($D$1,Cuadro2!$B$9:$S$146,9,0)</f>
        <v>3792.6819853898678</v>
      </c>
      <c r="G16" s="26">
        <f t="shared" si="0"/>
        <v>1.3820037885505527E-2</v>
      </c>
      <c r="H16" s="25">
        <f>HLOOKUP(D16,Cuadro2!$B$7:$S$148,142,0)/1000</f>
        <v>2395.4637223365908</v>
      </c>
      <c r="I16" s="26">
        <f t="shared" si="1"/>
        <v>1.5832767367858103E-3</v>
      </c>
      <c r="J16" s="25"/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23" t="s">
        <v>152</v>
      </c>
      <c r="E17" s="24" t="s">
        <v>322</v>
      </c>
      <c r="F17" s="25">
        <f>VLOOKUP($D$1,Cuadro2!$B$9:$S$146,10,0)</f>
        <v>27548.867672097902</v>
      </c>
      <c r="G17" s="27">
        <f t="shared" si="0"/>
        <v>0.10038447631459793</v>
      </c>
      <c r="H17" s="25">
        <f>HLOOKUP(D17,Cuadro2!$B$7:$S$148,142,0)/1000</f>
        <v>13194.268465830088</v>
      </c>
      <c r="I17" s="26">
        <f t="shared" si="1"/>
        <v>2.0879420290289452E-3</v>
      </c>
      <c r="J17" s="25"/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23" t="s">
        <v>153</v>
      </c>
      <c r="E18" s="24" t="s">
        <v>169</v>
      </c>
      <c r="F18" s="25">
        <f>VLOOKUP($D$1,Cuadro2!$B$9:$S$146,11,0)</f>
        <v>8064.3397086623327</v>
      </c>
      <c r="G18" s="27">
        <f t="shared" si="0"/>
        <v>2.9385400812571322E-2</v>
      </c>
      <c r="H18" s="25">
        <f>HLOOKUP(D18,Cuadro2!$B$7:$S$148,142,0)/1000</f>
        <v>2679.7142080112708</v>
      </c>
      <c r="I18" s="26">
        <f t="shared" si="1"/>
        <v>3.0094028999634332E-3</v>
      </c>
      <c r="J18" s="25"/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23" t="s">
        <v>135</v>
      </c>
      <c r="E19" s="24" t="s">
        <v>170</v>
      </c>
      <c r="F19" s="25">
        <f>VLOOKUP($D$1,Cuadro2!$B$9:$S$146,12,0)</f>
        <v>24469.585250757431</v>
      </c>
      <c r="G19" s="27">
        <f t="shared" si="0"/>
        <v>8.9163973280853071E-2</v>
      </c>
      <c r="H19" s="25">
        <f>HLOOKUP(D19,Cuadro2!$B$7:$S$148,142,0)/1000</f>
        <v>17324.180681882775</v>
      </c>
      <c r="I19" s="26">
        <f t="shared" si="1"/>
        <v>1.4124526694845171E-3</v>
      </c>
      <c r="J19" s="25"/>
    </row>
    <row r="20" spans="1:16" ht="15" customHeight="1" x14ac:dyDescent="0.2">
      <c r="A20" s="11">
        <v>20</v>
      </c>
      <c r="B20" s="11">
        <f>+B19+1</f>
        <v>13</v>
      </c>
      <c r="C20" s="11"/>
      <c r="D20" s="23" t="s">
        <v>154</v>
      </c>
      <c r="E20" s="24" t="s">
        <v>171</v>
      </c>
      <c r="F20" s="25">
        <f>VLOOKUP($D$1,Cuadro2!$B$9:$S$146,13,0)</f>
        <v>2846.5567106155727</v>
      </c>
      <c r="G20" s="27">
        <f t="shared" si="0"/>
        <v>1.0372480934465512E-2</v>
      </c>
      <c r="H20" s="25">
        <f>HLOOKUP(D20,Cuadro2!$B$7:$S$148,142,0)/1000</f>
        <v>4526.9912850708561</v>
      </c>
      <c r="I20" s="26">
        <f t="shared" si="1"/>
        <v>6.2879659609749367E-4</v>
      </c>
      <c r="J20" s="25"/>
    </row>
    <row r="21" spans="1:16" ht="15" customHeight="1" x14ac:dyDescent="0.2">
      <c r="A21" s="11">
        <v>15</v>
      </c>
      <c r="B21" s="11">
        <f>+B20+1</f>
        <v>14</v>
      </c>
      <c r="C21" s="11"/>
      <c r="D21" s="23" t="s">
        <v>155</v>
      </c>
      <c r="E21" s="24" t="s">
        <v>172</v>
      </c>
      <c r="F21" s="25">
        <f>VLOOKUP($D$1,Cuadro2!$B$9:$S$146,14,0)</f>
        <v>6323.2352467000064</v>
      </c>
      <c r="G21" s="27">
        <f t="shared" si="0"/>
        <v>2.3041043516168945E-2</v>
      </c>
      <c r="H21" s="25">
        <f>HLOOKUP(D21,Cuadro2!$B$7:$S$148,142,0)/1000</f>
        <v>4445.4286723284758</v>
      </c>
      <c r="I21" s="26">
        <f t="shared" si="1"/>
        <v>1.4224129353509461E-3</v>
      </c>
      <c r="J21" s="25"/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23" t="s">
        <v>156</v>
      </c>
      <c r="E22" s="24" t="s">
        <v>173</v>
      </c>
      <c r="F22" s="25">
        <f>VLOOKUP($D$1,Cuadro2!$B$9:$S$146,15,0)</f>
        <v>7774.0357334559485</v>
      </c>
      <c r="G22" s="26">
        <f t="shared" si="0"/>
        <v>2.8327571036407616E-2</v>
      </c>
      <c r="H22" s="25">
        <f>HLOOKUP(D22,Cuadro2!$B$7:$S$148,142,0)/1000</f>
        <v>3487.6487261059483</v>
      </c>
      <c r="I22" s="26">
        <f t="shared" si="1"/>
        <v>2.2290191312173417E-3</v>
      </c>
      <c r="J22" s="25"/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23" t="s">
        <v>145</v>
      </c>
      <c r="E23" s="24" t="s">
        <v>144</v>
      </c>
      <c r="F23" s="25">
        <f>VLOOKUP($D$1,Cuadro2!$B$9:$S$146,16,0)</f>
        <v>5548.0911495560285</v>
      </c>
      <c r="G23" s="26">
        <f t="shared" si="0"/>
        <v>2.0216519648752058E-2</v>
      </c>
      <c r="H23" s="25">
        <f>HLOOKUP(D23,Cuadro2!$B$7:$S$148,142,0)/1000</f>
        <v>4158.9896245771552</v>
      </c>
      <c r="I23" s="26">
        <f t="shared" si="1"/>
        <v>1.3339997572415449E-3</v>
      </c>
      <c r="J23" s="25"/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23" t="s">
        <v>147</v>
      </c>
      <c r="E24" s="24" t="s">
        <v>146</v>
      </c>
      <c r="F24" s="25">
        <f>VLOOKUP($D$1,Cuadro2!$B$9:$S$146,17,0)</f>
        <v>1947.3695497256101</v>
      </c>
      <c r="G24" s="26">
        <f t="shared" si="0"/>
        <v>7.0959603409831585E-3</v>
      </c>
      <c r="H24" s="25">
        <f>HLOOKUP(D24,Cuadro2!$B$7:$S$148,142,0)/1000</f>
        <v>1297.526819558921</v>
      </c>
      <c r="I24" s="26">
        <f t="shared" si="1"/>
        <v>1.5008318289618054E-3</v>
      </c>
      <c r="J24" s="25"/>
    </row>
    <row r="25" spans="1:16" ht="5.0999999999999996" customHeight="1" x14ac:dyDescent="0.2">
      <c r="D25" s="23"/>
      <c r="E25" s="29"/>
      <c r="F25" s="25"/>
      <c r="G25" s="26"/>
      <c r="H25" s="25"/>
      <c r="I25" s="26"/>
      <c r="J25" s="25"/>
    </row>
    <row r="26" spans="1:16" ht="13.5" customHeight="1" x14ac:dyDescent="0.2">
      <c r="D26" s="30"/>
      <c r="E26" s="19" t="s">
        <v>137</v>
      </c>
      <c r="F26" s="31">
        <f>SUM(F9:F24)</f>
        <v>274433.54474213399</v>
      </c>
      <c r="G26" s="32">
        <f>+IF(F26&gt;0,F26/$F$26,0)</f>
        <v>1</v>
      </c>
      <c r="H26" s="31">
        <f>SUM(H9:H24)</f>
        <v>124362.25045693359</v>
      </c>
      <c r="I26" s="32">
        <f>+F26/1000/H26</f>
        <v>2.2067270713886753E-3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  <c r="F28" s="1"/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2" display="volver"/>
  </hyperlinks>
  <printOptions horizontalCentered="1"/>
  <pageMargins left="0.75" right="0.75" top="1.1811023622047245" bottom="1" header="0" footer="0"/>
  <pageSetup paperSize="9" scale="115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San Martín.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5.4997892835842972</v>
      </c>
      <c r="G9" s="26">
        <f t="shared" ref="G9:G24" si="0">+IF(F9&gt;0,F9/$F$26,0)</f>
        <v>9.762849384697349E-7</v>
      </c>
      <c r="H9" s="25">
        <f>HLOOKUP(D9,Cuadro2!$B$7:$S$148,142,0)/1000</f>
        <v>9542.7400717648925</v>
      </c>
      <c r="I9" s="26">
        <f t="shared" ref="I9:I24" si="1">+F9/1000/H9</f>
        <v>5.763322947312692E-7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63.76109911171794</v>
      </c>
      <c r="G10" s="26">
        <f t="shared" si="0"/>
        <v>1.1318433764152795E-5</v>
      </c>
      <c r="H10" s="25">
        <f>HLOOKUP(D10,Cuadro2!$B$7:$S$148,142,0)/1000</f>
        <v>196.14692543331509</v>
      </c>
      <c r="I10" s="26">
        <f t="shared" si="1"/>
        <v>3.2506805279186021E-4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941.81622564690122</v>
      </c>
      <c r="G11" s="26">
        <f t="shared" si="0"/>
        <v>1.6718476808737717E-4</v>
      </c>
      <c r="H11" s="25">
        <f>HLOOKUP(D11,Cuadro2!$B$7:$S$148,142,0)/1000</f>
        <v>79.154315941984848</v>
      </c>
      <c r="I11" s="26">
        <f t="shared" si="1"/>
        <v>1.1898482280324342E-2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3745314.1459326609</v>
      </c>
      <c r="G12" s="26">
        <f t="shared" si="0"/>
        <v>0.66484252431735025</v>
      </c>
      <c r="H12" s="25">
        <f>HLOOKUP(D12,Cuadro2!$B$7:$S$148,142,0)/1000</f>
        <v>40083.506242246905</v>
      </c>
      <c r="I12" s="26">
        <f t="shared" si="1"/>
        <v>9.3437787684980594E-2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97943.692395227365</v>
      </c>
      <c r="G13" s="26">
        <f t="shared" si="0"/>
        <v>1.7386293687465703E-2</v>
      </c>
      <c r="H13" s="25">
        <f>HLOOKUP(D13,Cuadro2!$B$7:$S$148,142,0)/1000</f>
        <v>3022.5825440694484</v>
      </c>
      <c r="I13" s="26">
        <f t="shared" si="1"/>
        <v>3.2403976059281095E-2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57938.524426439857</v>
      </c>
      <c r="G14" s="26">
        <f t="shared" si="0"/>
        <v>1.0284850171174214E-2</v>
      </c>
      <c r="H14" s="25">
        <f>HLOOKUP(D14,Cuadro2!$B$7:$S$148,142,0)/1000</f>
        <v>4471.5448308836894</v>
      </c>
      <c r="I14" s="26">
        <f t="shared" si="1"/>
        <v>1.2957160582686084E-2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389297.55414460157</v>
      </c>
      <c r="G15" s="26">
        <f t="shared" si="0"/>
        <v>6.9105436426245448E-2</v>
      </c>
      <c r="H15" s="25">
        <f>HLOOKUP(D15,Cuadro2!$B$7:$S$148,142,0)/1000</f>
        <v>13456.363320891298</v>
      </c>
      <c r="I15" s="26">
        <f t="shared" si="1"/>
        <v>2.8930368841944734E-2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37190.778679634197</v>
      </c>
      <c r="G16" s="26">
        <f t="shared" si="0"/>
        <v>6.6018523988295779E-3</v>
      </c>
      <c r="H16" s="25">
        <f>HLOOKUP(D16,Cuadro2!$B$7:$S$148,142,0)/1000</f>
        <v>2395.4637223365908</v>
      </c>
      <c r="I16" s="26">
        <f t="shared" si="1"/>
        <v>1.552550277962776E-2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331434.56742940482</v>
      </c>
      <c r="G17" s="27">
        <f t="shared" si="0"/>
        <v>5.8833995192390562E-2</v>
      </c>
      <c r="H17" s="25">
        <f>HLOOKUP(D17,Cuadro2!$B$7:$S$148,142,0)/1000</f>
        <v>13194.268465830088</v>
      </c>
      <c r="I17" s="26">
        <f t="shared" si="1"/>
        <v>2.5119586454356212E-2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62956.130574155373</v>
      </c>
      <c r="G18" s="27">
        <f t="shared" si="0"/>
        <v>1.117554126070543E-2</v>
      </c>
      <c r="H18" s="25">
        <f>HLOOKUP(D18,Cuadro2!$B$7:$S$148,142,0)/1000</f>
        <v>2679.7142080112708</v>
      </c>
      <c r="I18" s="26">
        <f t="shared" si="1"/>
        <v>2.3493598827047223E-2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467474.82243456499</v>
      </c>
      <c r="G19" s="27">
        <f t="shared" si="0"/>
        <v>8.2982929840403633E-2</v>
      </c>
      <c r="H19" s="25">
        <f>HLOOKUP(D19,Cuadro2!$B$7:$S$148,142,0)/1000</f>
        <v>17324.180681882775</v>
      </c>
      <c r="I19" s="26">
        <f t="shared" si="1"/>
        <v>2.6983949833970462E-2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96336.335060580968</v>
      </c>
      <c r="G20" s="27">
        <f t="shared" si="0"/>
        <v>1.7100966618438171E-2</v>
      </c>
      <c r="H20" s="25">
        <f>HLOOKUP(D20,Cuadro2!$B$7:$S$148,142,0)/1000</f>
        <v>4526.9912850708561</v>
      </c>
      <c r="I20" s="26">
        <f t="shared" si="1"/>
        <v>2.1280433072243726E-2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110484.84288990733</v>
      </c>
      <c r="G21" s="27">
        <f t="shared" si="0"/>
        <v>1.961251285836799E-2</v>
      </c>
      <c r="H21" s="25">
        <f>HLOOKUP(D21,Cuadro2!$B$7:$S$148,142,0)/1000</f>
        <v>4445.4286723284758</v>
      </c>
      <c r="I21" s="26">
        <f t="shared" si="1"/>
        <v>2.4853585791994353E-2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108781.83311171331</v>
      </c>
      <c r="G22" s="26">
        <f t="shared" si="0"/>
        <v>1.9310206222461032E-2</v>
      </c>
      <c r="H22" s="25">
        <f>HLOOKUP(D22,Cuadro2!$B$7:$S$148,142,0)/1000</f>
        <v>3487.6487261059483</v>
      </c>
      <c r="I22" s="26">
        <f t="shared" si="1"/>
        <v>3.1190593335118096E-2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94079.034758089518</v>
      </c>
      <c r="G23" s="26">
        <f t="shared" si="0"/>
        <v>1.6700266123693155E-2</v>
      </c>
      <c r="H23" s="25">
        <f>HLOOKUP(D23,Cuadro2!$B$7:$S$148,142,0)/1000</f>
        <v>4158.9896245771552</v>
      </c>
      <c r="I23" s="26">
        <f t="shared" si="1"/>
        <v>2.2620646659500754E-2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33142.025167028303</v>
      </c>
      <c r="G24" s="26">
        <f t="shared" si="0"/>
        <v>5.8831453956846311E-3</v>
      </c>
      <c r="H24" s="25">
        <f>HLOOKUP(D24,Cuadro2!$B$7:$S$148,142,0)/1000</f>
        <v>1297.526819558921</v>
      </c>
      <c r="I24" s="26">
        <f t="shared" si="1"/>
        <v>2.5542458674029215E-2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5633385.3641180517</v>
      </c>
      <c r="G26" s="32">
        <f>+IF(F26&gt;0,F26/$F$26,0)</f>
        <v>1</v>
      </c>
      <c r="H26" s="31">
        <f>SUM(H9:H24)</f>
        <v>124362.25045693359</v>
      </c>
      <c r="I26" s="32">
        <f>+F26/1000/H26</f>
        <v>4.529819413382908E-2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6" display="volver"/>
  </hyperlinks>
  <pageMargins left="0.75" right="0.75" top="1" bottom="1" header="0" footer="0"/>
  <pageSetup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Viamonte.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99671.564258931292</v>
      </c>
      <c r="G9" s="26">
        <f t="shared" ref="G9:G24" si="0">+IF(F9&gt;0,F9/$F$26,0)</f>
        <v>0.45367354047193298</v>
      </c>
      <c r="H9" s="25">
        <f>HLOOKUP(D9,Cuadro2!$B$7:$S$148,142,0)/1000</f>
        <v>9542.7400717648925</v>
      </c>
      <c r="I9" s="26">
        <f t="shared" ref="I9:I24" si="1">+F9/1000/H9</f>
        <v>1.0444753132681464E-2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11563.79921929086</v>
      </c>
      <c r="G12" s="26">
        <f t="shared" si="0"/>
        <v>5.2634768723940864E-2</v>
      </c>
      <c r="H12" s="25">
        <f>HLOOKUP(D12,Cuadro2!$B$7:$S$148,142,0)/1000</f>
        <v>40083.506242246905</v>
      </c>
      <c r="I12" s="26">
        <f t="shared" si="1"/>
        <v>2.8849270693547603E-4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1705.244575584828</v>
      </c>
      <c r="G13" s="26">
        <f t="shared" si="0"/>
        <v>7.7617357541050662E-3</v>
      </c>
      <c r="H13" s="25">
        <f>HLOOKUP(D13,Cuadro2!$B$7:$S$148,142,0)/1000</f>
        <v>3022.5825440694484</v>
      </c>
      <c r="I13" s="26">
        <f t="shared" si="1"/>
        <v>5.6416807505576844E-4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11525.072778857391</v>
      </c>
      <c r="G14" s="26">
        <f t="shared" si="0"/>
        <v>5.2458498175044041E-2</v>
      </c>
      <c r="H14" s="25">
        <f>HLOOKUP(D14,Cuadro2!$B$7:$S$148,142,0)/1000</f>
        <v>4471.5448308836894</v>
      </c>
      <c r="I14" s="26">
        <f t="shared" si="1"/>
        <v>2.5774253003697936E-3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23924.897698486679</v>
      </c>
      <c r="G15" s="26">
        <f t="shared" si="0"/>
        <v>0.10889859234178365</v>
      </c>
      <c r="H15" s="25">
        <f>HLOOKUP(D15,Cuadro2!$B$7:$S$148,142,0)/1000</f>
        <v>13456.363320891298</v>
      </c>
      <c r="I15" s="26">
        <f t="shared" si="1"/>
        <v>1.7779616325714655E-3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3010.3259064110898</v>
      </c>
      <c r="G16" s="26">
        <f t="shared" si="0"/>
        <v>1.3702054563807279E-2</v>
      </c>
      <c r="H16" s="25">
        <f>HLOOKUP(D16,Cuadro2!$B$7:$S$148,142,0)/1000</f>
        <v>2395.4637223365908</v>
      </c>
      <c r="I16" s="26">
        <f t="shared" si="1"/>
        <v>1.25667772729814E-3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20340.791871897542</v>
      </c>
      <c r="G17" s="27">
        <f t="shared" si="0"/>
        <v>9.2584872457237191E-2</v>
      </c>
      <c r="H17" s="25">
        <f>HLOOKUP(D17,Cuadro2!$B$7:$S$148,142,0)/1000</f>
        <v>13194.268465830088</v>
      </c>
      <c r="I17" s="26">
        <f t="shared" si="1"/>
        <v>1.5416384716269182E-3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4466.4427608676042</v>
      </c>
      <c r="G18" s="27">
        <f t="shared" si="0"/>
        <v>2.0329839465286301E-2</v>
      </c>
      <c r="H18" s="25">
        <f>HLOOKUP(D18,Cuadro2!$B$7:$S$148,142,0)/1000</f>
        <v>2679.7142080112708</v>
      </c>
      <c r="I18" s="26">
        <f t="shared" si="1"/>
        <v>1.6667608611077747E-3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24153.634986067573</v>
      </c>
      <c r="G19" s="27">
        <f t="shared" si="0"/>
        <v>0.10993973236869431</v>
      </c>
      <c r="H19" s="25">
        <f>HLOOKUP(D19,Cuadro2!$B$7:$S$148,142,0)/1000</f>
        <v>17324.180681882775</v>
      </c>
      <c r="I19" s="26">
        <f t="shared" si="1"/>
        <v>1.394215139497297E-3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3317.1275639803266</v>
      </c>
      <c r="G20" s="27">
        <f t="shared" si="0"/>
        <v>1.5098518994229027E-2</v>
      </c>
      <c r="H20" s="25">
        <f>HLOOKUP(D20,Cuadro2!$B$7:$S$148,142,0)/1000</f>
        <v>4526.9912850708561</v>
      </c>
      <c r="I20" s="26">
        <f t="shared" si="1"/>
        <v>7.3274441126484457E-4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6722.7623956716952</v>
      </c>
      <c r="G21" s="27">
        <f t="shared" si="0"/>
        <v>3.0599895170428763E-2</v>
      </c>
      <c r="H21" s="25">
        <f>HLOOKUP(D21,Cuadro2!$B$7:$S$148,142,0)/1000</f>
        <v>4445.4286723284758</v>
      </c>
      <c r="I21" s="26">
        <f t="shared" si="1"/>
        <v>1.5122866412229199E-3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4456.0426730099744</v>
      </c>
      <c r="G22" s="26">
        <f t="shared" si="0"/>
        <v>2.0282501543837282E-2</v>
      </c>
      <c r="H22" s="25">
        <f>HLOOKUP(D22,Cuadro2!$B$7:$S$148,142,0)/1000</f>
        <v>3487.6487261059483</v>
      </c>
      <c r="I22" s="26">
        <f t="shared" si="1"/>
        <v>1.2776638425926752E-3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3261.2221288022934</v>
      </c>
      <c r="G23" s="26">
        <f t="shared" si="0"/>
        <v>1.4844055076687271E-2</v>
      </c>
      <c r="H23" s="25">
        <f>HLOOKUP(D23,Cuadro2!$B$7:$S$148,142,0)/1000</f>
        <v>4158.9896245771552</v>
      </c>
      <c r="I23" s="26">
        <f t="shared" si="1"/>
        <v>7.8413807755864796E-4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1579.9413327962495</v>
      </c>
      <c r="G24" s="26">
        <f t="shared" si="0"/>
        <v>7.1913948929861462E-3</v>
      </c>
      <c r="H24" s="25">
        <f>HLOOKUP(D24,Cuadro2!$B$7:$S$148,142,0)/1000</f>
        <v>1297.526819558921</v>
      </c>
      <c r="I24" s="26">
        <f t="shared" si="1"/>
        <v>1.2176560121765591E-3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219698.87015065536</v>
      </c>
      <c r="G26" s="32">
        <f>+IF(F26&gt;0,F26/$F$26,0)</f>
        <v>1</v>
      </c>
      <c r="H26" s="31">
        <f>SUM(H9:H24)</f>
        <v>124362.25045693359</v>
      </c>
      <c r="I26" s="32">
        <f>+F26/1000/H26</f>
        <v>1.766604169218831E-3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7" display="volver"/>
  </hyperlinks>
  <pageMargins left="0.75" right="0.75" top="1" bottom="1" header="0" footer="0"/>
  <pageSetup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General Villegas.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316292.48763547017</v>
      </c>
      <c r="G9" s="26">
        <f t="shared" ref="G9:G24" si="0">+IF(F9&gt;0,F9/$F$26,0)</f>
        <v>0.57281029002142603</v>
      </c>
      <c r="H9" s="25">
        <f>HLOOKUP(D9,Cuadro2!$B$7:$S$148,142,0)/1000</f>
        <v>9542.7400717648925</v>
      </c>
      <c r="I9" s="26">
        <f t="shared" ref="I9:I24" si="1">+F9/1000/H9</f>
        <v>3.3144828975413258E-2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20661.836255531482</v>
      </c>
      <c r="G12" s="26">
        <f t="shared" si="0"/>
        <v>3.7418885621926322E-2</v>
      </c>
      <c r="H12" s="25">
        <f>HLOOKUP(D12,Cuadro2!$B$7:$S$148,142,0)/1000</f>
        <v>40083.506242246905</v>
      </c>
      <c r="I12" s="26">
        <f t="shared" si="1"/>
        <v>5.1546978277450391E-4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6698.4191724730626</v>
      </c>
      <c r="G13" s="26">
        <f t="shared" si="0"/>
        <v>1.2130934432092687E-2</v>
      </c>
      <c r="H13" s="25">
        <f>HLOOKUP(D13,Cuadro2!$B$7:$S$148,142,0)/1000</f>
        <v>3022.5825440694484</v>
      </c>
      <c r="I13" s="26">
        <f t="shared" si="1"/>
        <v>2.2161244812373788E-3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8594.8722892137921</v>
      </c>
      <c r="G14" s="26">
        <f t="shared" si="0"/>
        <v>1.556543857707976E-2</v>
      </c>
      <c r="H14" s="25">
        <f>HLOOKUP(D14,Cuadro2!$B$7:$S$148,142,0)/1000</f>
        <v>4471.5448308836894</v>
      </c>
      <c r="I14" s="26">
        <f t="shared" si="1"/>
        <v>1.9221259350574889E-3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54594.714193919564</v>
      </c>
      <c r="G15" s="26">
        <f t="shared" si="0"/>
        <v>9.8871820525493037E-2</v>
      </c>
      <c r="H15" s="25">
        <f>HLOOKUP(D15,Cuadro2!$B$7:$S$148,142,0)/1000</f>
        <v>13456.363320891298</v>
      </c>
      <c r="I15" s="26">
        <f t="shared" si="1"/>
        <v>4.057167073451419E-3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5221.4372098791791</v>
      </c>
      <c r="G16" s="26">
        <f t="shared" si="0"/>
        <v>9.456098641098894E-3</v>
      </c>
      <c r="H16" s="25">
        <f>HLOOKUP(D16,Cuadro2!$B$7:$S$148,142,0)/1000</f>
        <v>2395.4637223365908</v>
      </c>
      <c r="I16" s="26">
        <f t="shared" si="1"/>
        <v>2.1797187580808227E-3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48266.967396337546</v>
      </c>
      <c r="G17" s="27">
        <f t="shared" si="0"/>
        <v>8.7412179149241043E-2</v>
      </c>
      <c r="H17" s="25">
        <f>HLOOKUP(D17,Cuadro2!$B$7:$S$148,142,0)/1000</f>
        <v>13194.268465830088</v>
      </c>
      <c r="I17" s="26">
        <f t="shared" si="1"/>
        <v>3.6581768456005826E-3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8906.5252306490129</v>
      </c>
      <c r="G18" s="27">
        <f t="shared" si="0"/>
        <v>1.6129846581531902E-2</v>
      </c>
      <c r="H18" s="25">
        <f>HLOOKUP(D18,Cuadro2!$B$7:$S$148,142,0)/1000</f>
        <v>2679.7142080112708</v>
      </c>
      <c r="I18" s="26">
        <f t="shared" si="1"/>
        <v>3.3236847437021736E-3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38343.10012118407</v>
      </c>
      <c r="G19" s="27">
        <f t="shared" si="0"/>
        <v>6.943991134575711E-2</v>
      </c>
      <c r="H19" s="25">
        <f>HLOOKUP(D19,Cuadro2!$B$7:$S$148,142,0)/1000</f>
        <v>17324.180681882775</v>
      </c>
      <c r="I19" s="26">
        <f t="shared" si="1"/>
        <v>2.213270620138613E-3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6177.3174396020004</v>
      </c>
      <c r="G20" s="27">
        <f t="shared" si="0"/>
        <v>1.1187211623599822E-2</v>
      </c>
      <c r="H20" s="25">
        <f>HLOOKUP(D20,Cuadro2!$B$7:$S$148,142,0)/1000</f>
        <v>4526.9912850708561</v>
      </c>
      <c r="I20" s="26">
        <f t="shared" si="1"/>
        <v>1.3645525362449011E-3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9576.6902484782768</v>
      </c>
      <c r="G21" s="27">
        <f t="shared" si="0"/>
        <v>1.7343525164588914E-2</v>
      </c>
      <c r="H21" s="25">
        <f>HLOOKUP(D21,Cuadro2!$B$7:$S$148,142,0)/1000</f>
        <v>4445.4286723284758</v>
      </c>
      <c r="I21" s="26">
        <f t="shared" si="1"/>
        <v>2.1542782382474022E-3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13508.813849765336</v>
      </c>
      <c r="G22" s="26">
        <f t="shared" si="0"/>
        <v>2.4464658130128079E-2</v>
      </c>
      <c r="H22" s="25">
        <f>HLOOKUP(D22,Cuadro2!$B$7:$S$148,142,0)/1000</f>
        <v>3487.6487261059483</v>
      </c>
      <c r="I22" s="26">
        <f t="shared" si="1"/>
        <v>3.8733298306817391E-3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11365.280188019216</v>
      </c>
      <c r="G23" s="26">
        <f t="shared" si="0"/>
        <v>2.0582687528693563E-2</v>
      </c>
      <c r="H23" s="25">
        <f>HLOOKUP(D23,Cuadro2!$B$7:$S$148,142,0)/1000</f>
        <v>4158.9896245771552</v>
      </c>
      <c r="I23" s="26">
        <f t="shared" si="1"/>
        <v>2.7327022219187972E-3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3968.2247428370915</v>
      </c>
      <c r="G24" s="26">
        <f t="shared" si="0"/>
        <v>7.1865126573426924E-3</v>
      </c>
      <c r="H24" s="25">
        <f>HLOOKUP(D24,Cuadro2!$B$7:$S$148,142,0)/1000</f>
        <v>1297.526819558921</v>
      </c>
      <c r="I24" s="26">
        <f t="shared" si="1"/>
        <v>3.0582988212806599E-3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552176.68597335985</v>
      </c>
      <c r="G26" s="32">
        <f>+IF(F26&gt;0,F26/$F$26,0)</f>
        <v>1</v>
      </c>
      <c r="H26" s="31">
        <f>SUM(H9:H24)</f>
        <v>124362.25045693359</v>
      </c>
      <c r="I26" s="32">
        <f>+F26/1000/H26</f>
        <v>4.4400666918180095E-3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8" display="volver"/>
  </hyperlinks>
  <pageMargins left="0.75" right="0.75" top="1" bottom="1" header="0" footer="0"/>
  <pageSetup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Guaminí.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132970.30462897973</v>
      </c>
      <c r="G9" s="26">
        <f t="shared" ref="G9:G24" si="0">+IF(F9&gt;0,F9/$F$26,0)</f>
        <v>0.61418252569343823</v>
      </c>
      <c r="H9" s="25">
        <f>HLOOKUP(D9,Cuadro2!$B$7:$S$148,142,0)/1000</f>
        <v>9542.7400717648925</v>
      </c>
      <c r="I9" s="26">
        <f t="shared" ref="I9:I24" si="1">+F9/1000/H9</f>
        <v>1.3934184901715278E-2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18.753264444622921</v>
      </c>
      <c r="G10" s="26">
        <f t="shared" si="0"/>
        <v>8.6620297319264973E-5</v>
      </c>
      <c r="H10" s="25">
        <f>HLOOKUP(D10,Cuadro2!$B$7:$S$148,142,0)/1000</f>
        <v>196.14692543331509</v>
      </c>
      <c r="I10" s="26">
        <f t="shared" si="1"/>
        <v>9.5608250821135342E-5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3927.5288737693595</v>
      </c>
      <c r="G12" s="26">
        <f t="shared" si="0"/>
        <v>1.8141039912304209E-2</v>
      </c>
      <c r="H12" s="25">
        <f>HLOOKUP(D12,Cuadro2!$B$7:$S$148,142,0)/1000</f>
        <v>40083.506242246905</v>
      </c>
      <c r="I12" s="26">
        <f t="shared" si="1"/>
        <v>9.7983665651231198E-5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1047.0913631743376</v>
      </c>
      <c r="G13" s="26">
        <f t="shared" si="0"/>
        <v>4.8364574320606665E-3</v>
      </c>
      <c r="H13" s="25">
        <f>HLOOKUP(D13,Cuadro2!$B$7:$S$148,142,0)/1000</f>
        <v>3022.5825440694484</v>
      </c>
      <c r="I13" s="26">
        <f t="shared" si="1"/>
        <v>3.4642275203660382E-4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9587.143528987508</v>
      </c>
      <c r="G14" s="26">
        <f t="shared" si="0"/>
        <v>4.4282488810180223E-2</v>
      </c>
      <c r="H14" s="25">
        <f>HLOOKUP(D14,Cuadro2!$B$7:$S$148,142,0)/1000</f>
        <v>4471.5448308836894</v>
      </c>
      <c r="I14" s="26">
        <f t="shared" si="1"/>
        <v>2.1440338611326965E-3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13685.806731000084</v>
      </c>
      <c r="G15" s="26">
        <f t="shared" si="0"/>
        <v>6.321398877479871E-2</v>
      </c>
      <c r="H15" s="25">
        <f>HLOOKUP(D15,Cuadro2!$B$7:$S$148,142,0)/1000</f>
        <v>13456.363320891298</v>
      </c>
      <c r="I15" s="26">
        <f t="shared" si="1"/>
        <v>1.0170509226480658E-3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5122.6330707555244</v>
      </c>
      <c r="G16" s="26">
        <f t="shared" si="0"/>
        <v>2.3661160485238652E-2</v>
      </c>
      <c r="H16" s="25">
        <f>HLOOKUP(D16,Cuadro2!$B$7:$S$148,142,0)/1000</f>
        <v>2395.4637223365908</v>
      </c>
      <c r="I16" s="26">
        <f t="shared" si="1"/>
        <v>2.1384724064027107E-3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13244.050993129465</v>
      </c>
      <c r="G17" s="27">
        <f t="shared" si="0"/>
        <v>6.1173543311565458E-2</v>
      </c>
      <c r="H17" s="25">
        <f>HLOOKUP(D17,Cuadro2!$B$7:$S$148,142,0)/1000</f>
        <v>13194.268465830088</v>
      </c>
      <c r="I17" s="26">
        <f t="shared" si="1"/>
        <v>1.0037730418649812E-3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4139.4341985443561</v>
      </c>
      <c r="G18" s="27">
        <f t="shared" si="0"/>
        <v>1.9119818955800744E-2</v>
      </c>
      <c r="H18" s="25">
        <f>HLOOKUP(D18,Cuadro2!$B$7:$S$148,142,0)/1000</f>
        <v>2679.7142080112708</v>
      </c>
      <c r="I18" s="26">
        <f t="shared" si="1"/>
        <v>1.5447297275840493E-3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15993.239174665416</v>
      </c>
      <c r="G19" s="27">
        <f t="shared" si="0"/>
        <v>7.3871892357644922E-2</v>
      </c>
      <c r="H19" s="25">
        <f>HLOOKUP(D19,Cuadro2!$B$7:$S$148,142,0)/1000</f>
        <v>17324.180681882775</v>
      </c>
      <c r="I19" s="26">
        <f t="shared" si="1"/>
        <v>9.2317434621256125E-4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2883.996693577812</v>
      </c>
      <c r="G20" s="27">
        <f t="shared" si="0"/>
        <v>1.3321022150738954E-2</v>
      </c>
      <c r="H20" s="25">
        <f>HLOOKUP(D20,Cuadro2!$B$7:$S$148,142,0)/1000</f>
        <v>4526.9912850708561</v>
      </c>
      <c r="I20" s="26">
        <f t="shared" si="1"/>
        <v>6.3706698598883468E-4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4010.2882395331403</v>
      </c>
      <c r="G21" s="27">
        <f t="shared" si="0"/>
        <v>1.8523300872233663E-2</v>
      </c>
      <c r="H21" s="25">
        <f>HLOOKUP(D21,Cuadro2!$B$7:$S$148,142,0)/1000</f>
        <v>4445.4286723284758</v>
      </c>
      <c r="I21" s="26">
        <f t="shared" si="1"/>
        <v>9.0211507936142118E-4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5048.2437318146349</v>
      </c>
      <c r="G22" s="26">
        <f t="shared" si="0"/>
        <v>2.3317560218977223E-2</v>
      </c>
      <c r="H22" s="25">
        <f>HLOOKUP(D22,Cuadro2!$B$7:$S$148,142,0)/1000</f>
        <v>3487.6487261059483</v>
      </c>
      <c r="I22" s="26">
        <f t="shared" si="1"/>
        <v>1.4474633566239716E-3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3383.5771356111395</v>
      </c>
      <c r="G23" s="26">
        <f t="shared" si="0"/>
        <v>1.5628556743001606E-2</v>
      </c>
      <c r="H23" s="25">
        <f>HLOOKUP(D23,Cuadro2!$B$7:$S$148,142,0)/1000</f>
        <v>4158.9896245771552</v>
      </c>
      <c r="I23" s="26">
        <f t="shared" si="1"/>
        <v>8.1355748415822221E-4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1437.5628987361226</v>
      </c>
      <c r="G24" s="26">
        <f t="shared" si="0"/>
        <v>6.640023984697303E-3</v>
      </c>
      <c r="H24" s="25">
        <f>HLOOKUP(D24,Cuadro2!$B$7:$S$148,142,0)/1000</f>
        <v>1297.526819558921</v>
      </c>
      <c r="I24" s="26">
        <f t="shared" si="1"/>
        <v>1.1079253831722763E-3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216499.65452672329</v>
      </c>
      <c r="G26" s="32">
        <f>+IF(F26&gt;0,F26/$F$26,0)</f>
        <v>1</v>
      </c>
      <c r="H26" s="31">
        <f>SUM(H9:H24)</f>
        <v>124362.25045693359</v>
      </c>
      <c r="I26" s="32">
        <f>+F26/1000/H26</f>
        <v>1.7408791955055259E-3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59" display="volver"/>
  </hyperlinks>
  <pageMargins left="0.75" right="0.75" top="1" bottom="1" header="0" footer="0"/>
  <pageSetup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Hipólito Yrigoyen.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34884.811764056176</v>
      </c>
      <c r="G9" s="26">
        <f t="shared" ref="G9:G24" si="0">+IF(F9&gt;0,F9/$F$26,0)</f>
        <v>0.37407719382786592</v>
      </c>
      <c r="H9" s="25">
        <f>HLOOKUP(D9,Cuadro2!$B$7:$S$148,142,0)/1000</f>
        <v>9542.7400717648925</v>
      </c>
      <c r="I9" s="26">
        <f t="shared" ref="I9:I24" si="1">+F9/1000/H9</f>
        <v>3.6556388942494129E-3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4400.4637000564335</v>
      </c>
      <c r="G12" s="26">
        <f t="shared" si="0"/>
        <v>4.7187100322971597E-2</v>
      </c>
      <c r="H12" s="25">
        <f>HLOOKUP(D12,Cuadro2!$B$7:$S$148,142,0)/1000</f>
        <v>40083.506242246905</v>
      </c>
      <c r="I12" s="26">
        <f t="shared" si="1"/>
        <v>1.0978240459958731E-4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952.84095522678183</v>
      </c>
      <c r="G13" s="26">
        <f t="shared" si="0"/>
        <v>1.0217514519105256E-2</v>
      </c>
      <c r="H13" s="25">
        <f>HLOOKUP(D13,Cuadro2!$B$7:$S$148,142,0)/1000</f>
        <v>3022.5825440694484</v>
      </c>
      <c r="I13" s="26">
        <f t="shared" si="1"/>
        <v>3.1524067294583333E-4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2887.9900015847156</v>
      </c>
      <c r="G14" s="26">
        <f t="shared" si="0"/>
        <v>3.0968525870300717E-2</v>
      </c>
      <c r="H14" s="25">
        <f>HLOOKUP(D14,Cuadro2!$B$7:$S$148,142,0)/1000</f>
        <v>4471.5448308836894</v>
      </c>
      <c r="I14" s="26">
        <f t="shared" si="1"/>
        <v>6.4585956549919601E-4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10531.221420387232</v>
      </c>
      <c r="G15" s="26">
        <f t="shared" si="0"/>
        <v>0.11292850834807859</v>
      </c>
      <c r="H15" s="25">
        <f>HLOOKUP(D15,Cuadro2!$B$7:$S$148,142,0)/1000</f>
        <v>13456.363320891298</v>
      </c>
      <c r="I15" s="26">
        <f t="shared" si="1"/>
        <v>7.8262017524729577E-4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600.42849822263702</v>
      </c>
      <c r="G16" s="26">
        <f t="shared" si="0"/>
        <v>6.4385214181040505E-3</v>
      </c>
      <c r="H16" s="25">
        <f>HLOOKUP(D16,Cuadro2!$B$7:$S$148,142,0)/1000</f>
        <v>2395.4637223365908</v>
      </c>
      <c r="I16" s="26">
        <f t="shared" si="1"/>
        <v>2.5065230277708614E-4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9479.0189871273069</v>
      </c>
      <c r="G17" s="27">
        <f t="shared" si="0"/>
        <v>0.10164551974447435</v>
      </c>
      <c r="H17" s="25">
        <f>HLOOKUP(D17,Cuadro2!$B$7:$S$148,142,0)/1000</f>
        <v>13194.268465830088</v>
      </c>
      <c r="I17" s="26">
        <f t="shared" si="1"/>
        <v>7.1841944187172148E-4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3314.2761317157492</v>
      </c>
      <c r="G18" s="27">
        <f t="shared" si="0"/>
        <v>3.5539681948358229E-2</v>
      </c>
      <c r="H18" s="25">
        <f>HLOOKUP(D18,Cuadro2!$B$7:$S$148,142,0)/1000</f>
        <v>2679.7142080112708</v>
      </c>
      <c r="I18" s="26">
        <f t="shared" si="1"/>
        <v>1.2368020894942427E-3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12127.243986510986</v>
      </c>
      <c r="G19" s="27">
        <f t="shared" si="0"/>
        <v>0.13004299492921828</v>
      </c>
      <c r="H19" s="25">
        <f>HLOOKUP(D19,Cuadro2!$B$7:$S$148,142,0)/1000</f>
        <v>17324.180681882775</v>
      </c>
      <c r="I19" s="26">
        <f t="shared" si="1"/>
        <v>7.0001832751567729E-4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1954.3579309480378</v>
      </c>
      <c r="G20" s="27">
        <f t="shared" si="0"/>
        <v>2.0956992271850255E-2</v>
      </c>
      <c r="H20" s="25">
        <f>HLOOKUP(D20,Cuadro2!$B$7:$S$148,142,0)/1000</f>
        <v>4526.9912850708561</v>
      </c>
      <c r="I20" s="26">
        <f t="shared" si="1"/>
        <v>4.3171232456159863E-4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3767.9988968807993</v>
      </c>
      <c r="G21" s="27">
        <f t="shared" si="0"/>
        <v>4.0405046850330882E-2</v>
      </c>
      <c r="H21" s="25">
        <f>HLOOKUP(D21,Cuadro2!$B$7:$S$148,142,0)/1000</f>
        <v>4445.4286723284758</v>
      </c>
      <c r="I21" s="26">
        <f t="shared" si="1"/>
        <v>8.47612047030586E-4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5186.9302642660814</v>
      </c>
      <c r="G22" s="26">
        <f t="shared" si="0"/>
        <v>5.5620547158482934E-2</v>
      </c>
      <c r="H22" s="25">
        <f>HLOOKUP(D22,Cuadro2!$B$7:$S$148,142,0)/1000</f>
        <v>3487.6487261059483</v>
      </c>
      <c r="I22" s="26">
        <f t="shared" si="1"/>
        <v>1.4872284084806401E-3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1822.3613604450095</v>
      </c>
      <c r="G23" s="26">
        <f t="shared" si="0"/>
        <v>1.9541565207985438E-2</v>
      </c>
      <c r="H23" s="25">
        <f>HLOOKUP(D23,Cuadro2!$B$7:$S$148,142,0)/1000</f>
        <v>4158.9896245771552</v>
      </c>
      <c r="I23" s="26">
        <f t="shared" si="1"/>
        <v>4.3817405787115643E-4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1345.7058445037821</v>
      </c>
      <c r="G24" s="26">
        <f t="shared" si="0"/>
        <v>1.4430287582873329E-2</v>
      </c>
      <c r="H24" s="25">
        <f>HLOOKUP(D24,Cuadro2!$B$7:$S$148,142,0)/1000</f>
        <v>1297.526819558921</v>
      </c>
      <c r="I24" s="26">
        <f t="shared" si="1"/>
        <v>1.0371314289759645E-3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93255.649741931746</v>
      </c>
      <c r="G26" s="32">
        <f>+IF(F26&gt;0,F26/$F$26,0)</f>
        <v>1</v>
      </c>
      <c r="H26" s="31">
        <f>SUM(H9:H24)</f>
        <v>124362.25045693359</v>
      </c>
      <c r="I26" s="32">
        <f>+F26/1000/H26</f>
        <v>7.4987103722625218E-4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0" display="volver"/>
  </hyperlinks>
  <pageMargins left="0.75" right="0.75" top="1" bottom="1" header="0" footer="0"/>
  <pageSetup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59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Hurlingham.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0</v>
      </c>
      <c r="G9" s="26">
        <f t="shared" ref="G9:G24" si="0">+IF(F9&gt;0,F9/$F$26,0)</f>
        <v>0</v>
      </c>
      <c r="H9" s="25">
        <f>HLOOKUP(D9,Cuadro2!$B$7:$S$148,142,0)/1000</f>
        <v>9542.7400717648925</v>
      </c>
      <c r="I9" s="26">
        <f t="shared" ref="I9:I24" si="1">+F9/1000/H9</f>
        <v>0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33.755876000321265</v>
      </c>
      <c r="G10" s="26">
        <f t="shared" si="0"/>
        <v>3.4248677678750777E-5</v>
      </c>
      <c r="H10" s="25">
        <f>HLOOKUP(D10,Cuadro2!$B$7:$S$148,142,0)/1000</f>
        <v>196.14692543331509</v>
      </c>
      <c r="I10" s="26">
        <f t="shared" si="1"/>
        <v>1.7209485147804367E-4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340869.15511261433</v>
      </c>
      <c r="G12" s="26">
        <f t="shared" si="0"/>
        <v>0.3458455003202679</v>
      </c>
      <c r="H12" s="25">
        <f>HLOOKUP(D12,Cuadro2!$B$7:$S$148,142,0)/1000</f>
        <v>40083.506242246905</v>
      </c>
      <c r="I12" s="26">
        <f t="shared" si="1"/>
        <v>8.5039755018573616E-3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25211.932401963993</v>
      </c>
      <c r="G13" s="26">
        <f t="shared" si="0"/>
        <v>2.5580001137730797E-2</v>
      </c>
      <c r="H13" s="25">
        <f>HLOOKUP(D13,Cuadro2!$B$7:$S$148,142,0)/1000</f>
        <v>3022.5825440694484</v>
      </c>
      <c r="I13" s="26">
        <f t="shared" si="1"/>
        <v>8.3411890442601291E-3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30993.039698347187</v>
      </c>
      <c r="G14" s="26">
        <f t="shared" si="0"/>
        <v>3.1445506758684551E-2</v>
      </c>
      <c r="H14" s="25">
        <f>HLOOKUP(D14,Cuadro2!$B$7:$S$148,142,0)/1000</f>
        <v>4471.5448308836894</v>
      </c>
      <c r="I14" s="26">
        <f t="shared" si="1"/>
        <v>6.9311705172420655E-3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85919.075663215641</v>
      </c>
      <c r="G15" s="26">
        <f t="shared" si="0"/>
        <v>8.7173407344477358E-2</v>
      </c>
      <c r="H15" s="25">
        <f>HLOOKUP(D15,Cuadro2!$B$7:$S$148,142,0)/1000</f>
        <v>13456.363320891298</v>
      </c>
      <c r="I15" s="26">
        <f t="shared" si="1"/>
        <v>6.3850145551454006E-3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16171.676639370336</v>
      </c>
      <c r="G16" s="26">
        <f t="shared" si="0"/>
        <v>1.6407766776412706E-2</v>
      </c>
      <c r="H16" s="25">
        <f>HLOOKUP(D16,Cuadro2!$B$7:$S$148,142,0)/1000</f>
        <v>2395.4637223365908</v>
      </c>
      <c r="I16" s="26">
        <f t="shared" si="1"/>
        <v>6.7509586927061074E-3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89214.038618383245</v>
      </c>
      <c r="G17" s="27">
        <f t="shared" si="0"/>
        <v>9.0516473429146149E-2</v>
      </c>
      <c r="H17" s="25">
        <f>HLOOKUP(D17,Cuadro2!$B$7:$S$148,142,0)/1000</f>
        <v>13194.268465830088</v>
      </c>
      <c r="I17" s="26">
        <f t="shared" si="1"/>
        <v>6.7615752134667926E-3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28366.623015096731</v>
      </c>
      <c r="G18" s="27">
        <f t="shared" si="0"/>
        <v>2.8780747045919805E-2</v>
      </c>
      <c r="H18" s="25">
        <f>HLOOKUP(D18,Cuadro2!$B$7:$S$148,142,0)/1000</f>
        <v>2679.7142080112708</v>
      </c>
      <c r="I18" s="26">
        <f t="shared" si="1"/>
        <v>1.0585689671791083E-2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210707.89753334178</v>
      </c>
      <c r="G19" s="27">
        <f t="shared" si="0"/>
        <v>0.21378401991161441</v>
      </c>
      <c r="H19" s="25">
        <f>HLOOKUP(D19,Cuadro2!$B$7:$S$148,142,0)/1000</f>
        <v>17324.180681882775</v>
      </c>
      <c r="I19" s="26">
        <f t="shared" si="1"/>
        <v>1.2162647192527562E-2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19266.063131736337</v>
      </c>
      <c r="G20" s="27">
        <f t="shared" si="0"/>
        <v>1.9547328184610635E-2</v>
      </c>
      <c r="H20" s="25">
        <f>HLOOKUP(D20,Cuadro2!$B$7:$S$148,142,0)/1000</f>
        <v>4526.9912850708561</v>
      </c>
      <c r="I20" s="26">
        <f t="shared" si="1"/>
        <v>4.2558206805637325E-3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56220.701408397443</v>
      </c>
      <c r="G21" s="27">
        <f t="shared" si="0"/>
        <v>5.7041466836504809E-2</v>
      </c>
      <c r="H21" s="25">
        <f>HLOOKUP(D21,Cuadro2!$B$7:$S$148,142,0)/1000</f>
        <v>4445.4286723284758</v>
      </c>
      <c r="I21" s="26">
        <f t="shared" si="1"/>
        <v>1.2646857154261693E-2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25692.571859978085</v>
      </c>
      <c r="G22" s="26">
        <f t="shared" si="0"/>
        <v>2.6067657446133444E-2</v>
      </c>
      <c r="H22" s="25">
        <f>HLOOKUP(D22,Cuadro2!$B$7:$S$148,142,0)/1000</f>
        <v>3487.6487261059483</v>
      </c>
      <c r="I22" s="26">
        <f t="shared" si="1"/>
        <v>7.36673153682668E-3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40750.144680780715</v>
      </c>
      <c r="G23" s="26">
        <f t="shared" si="0"/>
        <v>4.1345055614057727E-2</v>
      </c>
      <c r="H23" s="25">
        <f>HLOOKUP(D23,Cuadro2!$B$7:$S$148,142,0)/1000</f>
        <v>4158.9896245771552</v>
      </c>
      <c r="I23" s="26">
        <f t="shared" si="1"/>
        <v>9.798087602809008E-3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16194.398661161556</v>
      </c>
      <c r="G24" s="26">
        <f t="shared" si="0"/>
        <v>1.6430820516760893E-2</v>
      </c>
      <c r="H24" s="25">
        <f>HLOOKUP(D24,Cuadro2!$B$7:$S$148,142,0)/1000</f>
        <v>1297.526819558921</v>
      </c>
      <c r="I24" s="26">
        <f t="shared" si="1"/>
        <v>1.2480974124809731E-2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985611.07430038776</v>
      </c>
      <c r="G26" s="32">
        <f>+IF(F26&gt;0,F26/$F$26,0)</f>
        <v>1</v>
      </c>
      <c r="H26" s="31">
        <f>SUM(H9:H24)</f>
        <v>124362.25045693359</v>
      </c>
      <c r="I26" s="32">
        <f>+F26/1000/H26</f>
        <v>7.9253235662674251E-3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1" display="volver"/>
  </hyperlinks>
  <pageMargins left="0.75" right="0.75" top="1" bottom="1" header="0" footer="0"/>
  <pageSetup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Ituzaingó.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25.139270163005111</v>
      </c>
      <c r="G9" s="26">
        <f t="shared" ref="G9:G24" si="0">+IF(F9&gt;0,F9/$F$26,0)</f>
        <v>3.2366601336129445E-5</v>
      </c>
      <c r="H9" s="25">
        <f>HLOOKUP(D9,Cuadro2!$B$7:$S$148,142,0)/1000</f>
        <v>9542.7400717648925</v>
      </c>
      <c r="I9" s="26">
        <f t="shared" ref="I9:I24" si="1">+F9/1000/H9</f>
        <v>2.6343869762718687E-6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18.753264444622921</v>
      </c>
      <c r="G10" s="26">
        <f t="shared" si="0"/>
        <v>2.4144672064638954E-5</v>
      </c>
      <c r="H10" s="25">
        <f>HLOOKUP(D10,Cuadro2!$B$7:$S$148,142,0)/1000</f>
        <v>196.14692543331509</v>
      </c>
      <c r="I10" s="26">
        <f t="shared" si="1"/>
        <v>9.5608250821135342E-5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104442.59336338134</v>
      </c>
      <c r="G12" s="26">
        <f t="shared" si="0"/>
        <v>0.13446897065765687</v>
      </c>
      <c r="H12" s="25">
        <f>HLOOKUP(D12,Cuadro2!$B$7:$S$148,142,0)/1000</f>
        <v>40083.506242246905</v>
      </c>
      <c r="I12" s="26">
        <f t="shared" si="1"/>
        <v>2.6056251848871879E-3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16621.283005206584</v>
      </c>
      <c r="G13" s="26">
        <f t="shared" si="0"/>
        <v>2.1399763685907913E-2</v>
      </c>
      <c r="H13" s="25">
        <f>HLOOKUP(D13,Cuadro2!$B$7:$S$148,142,0)/1000</f>
        <v>3022.5825440694484</v>
      </c>
      <c r="I13" s="26">
        <f t="shared" si="1"/>
        <v>5.4990336121072646E-3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43331.760460204692</v>
      </c>
      <c r="G14" s="26">
        <f t="shared" si="0"/>
        <v>5.5789281348032953E-2</v>
      </c>
      <c r="H14" s="25">
        <f>HLOOKUP(D14,Cuadro2!$B$7:$S$148,142,0)/1000</f>
        <v>4471.5448308836894</v>
      </c>
      <c r="I14" s="26">
        <f t="shared" si="1"/>
        <v>9.6905570891125895E-3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162181.54979938612</v>
      </c>
      <c r="G15" s="26">
        <f t="shared" si="0"/>
        <v>0.20880739704835033</v>
      </c>
      <c r="H15" s="25">
        <f>HLOOKUP(D15,Cuadro2!$B$7:$S$148,142,0)/1000</f>
        <v>13456.363320891298</v>
      </c>
      <c r="I15" s="26">
        <f t="shared" si="1"/>
        <v>1.2052405685836062E-2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20162.504873916558</v>
      </c>
      <c r="G16" s="26">
        <f t="shared" si="0"/>
        <v>2.5959057401442647E-2</v>
      </c>
      <c r="H16" s="25">
        <f>HLOOKUP(D16,Cuadro2!$B$7:$S$148,142,0)/1000</f>
        <v>2395.4637223365908</v>
      </c>
      <c r="I16" s="26">
        <f t="shared" si="1"/>
        <v>8.4169527118739176E-3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77841.451950372313</v>
      </c>
      <c r="G17" s="27">
        <f t="shared" si="0"/>
        <v>0.10022022224061272</v>
      </c>
      <c r="H17" s="25">
        <f>HLOOKUP(D17,Cuadro2!$B$7:$S$148,142,0)/1000</f>
        <v>13194.268465830088</v>
      </c>
      <c r="I17" s="26">
        <f t="shared" si="1"/>
        <v>5.8996413595768906E-3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33594.378611895736</v>
      </c>
      <c r="G18" s="27">
        <f t="shared" si="0"/>
        <v>4.325248317138275E-2</v>
      </c>
      <c r="H18" s="25">
        <f>HLOOKUP(D18,Cuadro2!$B$7:$S$148,142,0)/1000</f>
        <v>2679.7142080112708</v>
      </c>
      <c r="I18" s="26">
        <f t="shared" si="1"/>
        <v>1.2536552782928126E-2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193190.35166425619</v>
      </c>
      <c r="G19" s="27">
        <f t="shared" si="0"/>
        <v>0.24873097165348126</v>
      </c>
      <c r="H19" s="25">
        <f>HLOOKUP(D19,Cuadro2!$B$7:$S$148,142,0)/1000</f>
        <v>17324.180681882775</v>
      </c>
      <c r="I19" s="26">
        <f t="shared" si="1"/>
        <v>1.1151485614918006E-2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18855.469741509758</v>
      </c>
      <c r="G20" s="27">
        <f t="shared" si="0"/>
        <v>2.4276260534683129E-2</v>
      </c>
      <c r="H20" s="25">
        <f>HLOOKUP(D20,Cuadro2!$B$7:$S$148,142,0)/1000</f>
        <v>4526.9912850708561</v>
      </c>
      <c r="I20" s="26">
        <f t="shared" si="1"/>
        <v>4.1651217230506852E-3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45225.6244148529</v>
      </c>
      <c r="G21" s="27">
        <f t="shared" si="0"/>
        <v>5.8227615444747104E-2</v>
      </c>
      <c r="H21" s="25">
        <f>HLOOKUP(D21,Cuadro2!$B$7:$S$148,142,0)/1000</f>
        <v>4445.4286723284758</v>
      </c>
      <c r="I21" s="26">
        <f t="shared" si="1"/>
        <v>1.0173512556026261E-2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12043.518213991967</v>
      </c>
      <c r="G22" s="26">
        <f t="shared" si="0"/>
        <v>1.5505929575088933E-2</v>
      </c>
      <c r="H22" s="25">
        <f>HLOOKUP(D22,Cuadro2!$B$7:$S$148,142,0)/1000</f>
        <v>3487.6487261059483</v>
      </c>
      <c r="I22" s="26">
        <f t="shared" si="1"/>
        <v>3.4531912929886359E-3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36534.728010856372</v>
      </c>
      <c r="G23" s="26">
        <f t="shared" si="0"/>
        <v>4.7038158577550164E-2</v>
      </c>
      <c r="H23" s="25">
        <f>HLOOKUP(D23,Cuadro2!$B$7:$S$148,142,0)/1000</f>
        <v>4158.9896245771552</v>
      </c>
      <c r="I23" s="26">
        <f t="shared" si="1"/>
        <v>8.7845201139617798E-3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12634.937809658381</v>
      </c>
      <c r="G24" s="26">
        <f t="shared" si="0"/>
        <v>1.6267377387662242E-2</v>
      </c>
      <c r="H24" s="25">
        <f>HLOOKUP(D24,Cuadro2!$B$7:$S$148,142,0)/1000</f>
        <v>1297.526819558921</v>
      </c>
      <c r="I24" s="26">
        <f t="shared" si="1"/>
        <v>9.7377083997026576E-3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776704.0444540967</v>
      </c>
      <c r="G26" s="32">
        <f>+IF(F26&gt;0,F26/$F$26,0)</f>
        <v>1</v>
      </c>
      <c r="H26" s="31">
        <f>SUM(H9:H24)</f>
        <v>124362.25045693359</v>
      </c>
      <c r="I26" s="32">
        <f>+F26/1000/H26</f>
        <v>6.2454968577709026E-3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2" display="volver"/>
  </hyperlinks>
  <pageMargins left="0.75" right="0.75" top="1" bottom="1" header="0" footer="0"/>
  <pageSetup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José C. Paz.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186.36959818690019</v>
      </c>
      <c r="G9" s="26">
        <f t="shared" ref="G9:G24" si="0">+IF(F9&gt;0,F9/$F$26,0)</f>
        <v>2.5245434725452743E-4</v>
      </c>
      <c r="H9" s="25">
        <f>HLOOKUP(D9,Cuadro2!$B$7:$S$148,142,0)/1000</f>
        <v>9542.7400717648925</v>
      </c>
      <c r="I9" s="26">
        <f t="shared" ref="I9:I24" si="1">+F9/1000/H9</f>
        <v>1.9529987905500171E-5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18.753264444622921</v>
      </c>
      <c r="G10" s="26">
        <f t="shared" si="0"/>
        <v>2.5402979779518522E-5</v>
      </c>
      <c r="H10" s="25">
        <f>HLOOKUP(D10,Cuadro2!$B$7:$S$148,142,0)/1000</f>
        <v>196.14692543331509</v>
      </c>
      <c r="I10" s="26">
        <f t="shared" si="1"/>
        <v>9.5608250821135342E-5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53402.310365963902</v>
      </c>
      <c r="G12" s="26">
        <f t="shared" si="0"/>
        <v>7.2338222201901586E-2</v>
      </c>
      <c r="H12" s="25">
        <f>HLOOKUP(D12,Cuadro2!$B$7:$S$148,142,0)/1000</f>
        <v>40083.506242246905</v>
      </c>
      <c r="I12" s="26">
        <f t="shared" si="1"/>
        <v>1.3322764242036129E-3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14363.027605790638</v>
      </c>
      <c r="G13" s="26">
        <f t="shared" si="0"/>
        <v>1.9456009961358083E-2</v>
      </c>
      <c r="H13" s="25">
        <f>HLOOKUP(D13,Cuadro2!$B$7:$S$148,142,0)/1000</f>
        <v>3022.5825440694484</v>
      </c>
      <c r="I13" s="26">
        <f t="shared" si="1"/>
        <v>4.7519058276744366E-3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23962.861025104026</v>
      </c>
      <c r="G14" s="26">
        <f t="shared" si="0"/>
        <v>3.2459845904570989E-2</v>
      </c>
      <c r="H14" s="25">
        <f>HLOOKUP(D14,Cuadro2!$B$7:$S$148,142,0)/1000</f>
        <v>4471.5448308836894</v>
      </c>
      <c r="I14" s="26">
        <f t="shared" si="1"/>
        <v>5.3589669636317531E-3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124238.19960810497</v>
      </c>
      <c r="G15" s="26">
        <f t="shared" si="0"/>
        <v>0.16829179164022265</v>
      </c>
      <c r="H15" s="25">
        <f>HLOOKUP(D15,Cuadro2!$B$7:$S$148,142,0)/1000</f>
        <v>13456.363320891298</v>
      </c>
      <c r="I15" s="26">
        <f t="shared" si="1"/>
        <v>9.2326727991375243E-3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9232.9016646295313</v>
      </c>
      <c r="G16" s="26">
        <f t="shared" si="0"/>
        <v>1.2506793949685752E-2</v>
      </c>
      <c r="H16" s="25">
        <f>HLOOKUP(D16,Cuadro2!$B$7:$S$148,142,0)/1000</f>
        <v>2395.4637223365908</v>
      </c>
      <c r="I16" s="26">
        <f t="shared" si="1"/>
        <v>3.854327485128243E-3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119637.77692957575</v>
      </c>
      <c r="G17" s="27">
        <f t="shared" si="0"/>
        <v>0.16206010623819525</v>
      </c>
      <c r="H17" s="25">
        <f>HLOOKUP(D17,Cuadro2!$B$7:$S$148,142,0)/1000</f>
        <v>13194.268465830088</v>
      </c>
      <c r="I17" s="26">
        <f t="shared" si="1"/>
        <v>9.0674050811841659E-3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12328.377197168003</v>
      </c>
      <c r="G18" s="27">
        <f t="shared" si="0"/>
        <v>1.6699893374762957E-2</v>
      </c>
      <c r="H18" s="25">
        <f>HLOOKUP(D18,Cuadro2!$B$7:$S$148,142,0)/1000</f>
        <v>2679.7142080112708</v>
      </c>
      <c r="I18" s="26">
        <f t="shared" si="1"/>
        <v>4.6006313510265759E-3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211999.42828971497</v>
      </c>
      <c r="G19" s="27">
        <f t="shared" si="0"/>
        <v>0.28717225238389171</v>
      </c>
      <c r="H19" s="25">
        <f>HLOOKUP(D19,Cuadro2!$B$7:$S$148,142,0)/1000</f>
        <v>17324.180681882775</v>
      </c>
      <c r="I19" s="26">
        <f t="shared" si="1"/>
        <v>1.2237197947919063E-2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21076.199977267563</v>
      </c>
      <c r="G20" s="27">
        <f t="shared" si="0"/>
        <v>2.8549604439942193E-2</v>
      </c>
      <c r="H20" s="25">
        <f>HLOOKUP(D20,Cuadro2!$B$7:$S$148,142,0)/1000</f>
        <v>4526.9912850708561</v>
      </c>
      <c r="I20" s="26">
        <f t="shared" si="1"/>
        <v>4.6556749615959733E-3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71057.686700862323</v>
      </c>
      <c r="G21" s="27">
        <f t="shared" si="0"/>
        <v>9.6254014002289251E-2</v>
      </c>
      <c r="H21" s="25">
        <f>HLOOKUP(D21,Cuadro2!$B$7:$S$148,142,0)/1000</f>
        <v>4445.4286723284758</v>
      </c>
      <c r="I21" s="26">
        <f t="shared" si="1"/>
        <v>1.5984439733152424E-2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28601.881916174454</v>
      </c>
      <c r="G22" s="26">
        <f t="shared" si="0"/>
        <v>3.8743816049641673E-2</v>
      </c>
      <c r="H22" s="25">
        <f>HLOOKUP(D22,Cuadro2!$B$7:$S$148,142,0)/1000</f>
        <v>3487.6487261059483</v>
      </c>
      <c r="I22" s="26">
        <f t="shared" si="1"/>
        <v>8.2009067318282395E-3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25000.105340964034</v>
      </c>
      <c r="G23" s="26">
        <f t="shared" si="0"/>
        <v>3.3864886422184298E-2</v>
      </c>
      <c r="H23" s="25">
        <f>HLOOKUP(D23,Cuadro2!$B$7:$S$148,142,0)/1000</f>
        <v>4158.9896245771552</v>
      </c>
      <c r="I23" s="26">
        <f t="shared" si="1"/>
        <v>6.0111006753246704E-3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23125.013402991615</v>
      </c>
      <c r="G24" s="26">
        <f t="shared" si="0"/>
        <v>3.1324906104319733E-2</v>
      </c>
      <c r="H24" s="25">
        <f>HLOOKUP(D24,Cuadro2!$B$7:$S$148,142,0)/1000</f>
        <v>1297.526819558921</v>
      </c>
      <c r="I24" s="26">
        <f t="shared" si="1"/>
        <v>1.7822377968921436E-2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738230.89288694318</v>
      </c>
      <c r="G26" s="32">
        <f>+IF(F26&gt;0,F26/$F$26,0)</f>
        <v>1</v>
      </c>
      <c r="H26" s="31">
        <f>SUM(H9:H24)</f>
        <v>124362.25045693359</v>
      </c>
      <c r="I26" s="32">
        <f>+F26/1000/H26</f>
        <v>5.9361332733568629E-3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3" display="volver"/>
  </hyperlinks>
  <pageMargins left="0.75" right="0.75" top="1" bottom="1" header="0" footer="0"/>
  <pageSetup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Junín.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158521.11590013924</v>
      </c>
      <c r="G9" s="26">
        <f t="shared" ref="G9:G24" si="0">+IF(F9&gt;0,F9/$F$26,0)</f>
        <v>0.14425623245144178</v>
      </c>
      <c r="H9" s="25">
        <f>HLOOKUP(D9,Cuadro2!$B$7:$S$148,142,0)/1000</f>
        <v>9542.7400717648925</v>
      </c>
      <c r="I9" s="26">
        <f t="shared" ref="I9:I24" si="1">+F9/1000/H9</f>
        <v>1.6611697972280765E-2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328379.27108954615</v>
      </c>
      <c r="G12" s="26">
        <f t="shared" si="0"/>
        <v>0.29882931490571835</v>
      </c>
      <c r="H12" s="25">
        <f>HLOOKUP(D12,Cuadro2!$B$7:$S$148,142,0)/1000</f>
        <v>40083.506242246905</v>
      </c>
      <c r="I12" s="26">
        <f t="shared" si="1"/>
        <v>8.1923789077973288E-3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11878.842982661077</v>
      </c>
      <c r="G13" s="26">
        <f t="shared" si="0"/>
        <v>1.0809898257595027E-2</v>
      </c>
      <c r="H13" s="25">
        <f>HLOOKUP(D13,Cuadro2!$B$7:$S$148,142,0)/1000</f>
        <v>3022.5825440694484</v>
      </c>
      <c r="I13" s="26">
        <f t="shared" si="1"/>
        <v>3.9300309617576294E-3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45276.919689718656</v>
      </c>
      <c r="G14" s="26">
        <f t="shared" si="0"/>
        <v>4.1202573009641412E-2</v>
      </c>
      <c r="H14" s="25">
        <f>HLOOKUP(D14,Cuadro2!$B$7:$S$148,142,0)/1000</f>
        <v>4471.5448308836894</v>
      </c>
      <c r="I14" s="26">
        <f t="shared" si="1"/>
        <v>1.0125565414664712E-2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124910.4432343885</v>
      </c>
      <c r="G15" s="26">
        <f t="shared" si="0"/>
        <v>0.11367009267196777</v>
      </c>
      <c r="H15" s="25">
        <f>HLOOKUP(D15,Cuadro2!$B$7:$S$148,142,0)/1000</f>
        <v>13456.363320891298</v>
      </c>
      <c r="I15" s="26">
        <f t="shared" si="1"/>
        <v>9.2826301026267856E-3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18786.061752715566</v>
      </c>
      <c r="G16" s="26">
        <f t="shared" si="0"/>
        <v>1.7095555224037481E-2</v>
      </c>
      <c r="H16" s="25">
        <f>HLOOKUP(D16,Cuadro2!$B$7:$S$148,142,0)/1000</f>
        <v>2395.4637223365908</v>
      </c>
      <c r="I16" s="26">
        <f t="shared" si="1"/>
        <v>7.8423486766024605E-3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104516.00356281313</v>
      </c>
      <c r="G17" s="27">
        <f t="shared" si="0"/>
        <v>9.5110893077176767E-2</v>
      </c>
      <c r="H17" s="25">
        <f>HLOOKUP(D17,Cuadro2!$B$7:$S$148,142,0)/1000</f>
        <v>13194.268465830088</v>
      </c>
      <c r="I17" s="26">
        <f t="shared" si="1"/>
        <v>7.9213185508149909E-3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38392.854157124348</v>
      </c>
      <c r="G18" s="27">
        <f t="shared" si="0"/>
        <v>3.4937985783883622E-2</v>
      </c>
      <c r="H18" s="25">
        <f>HLOOKUP(D18,Cuadro2!$B$7:$S$148,142,0)/1000</f>
        <v>2679.7142080112708</v>
      </c>
      <c r="I18" s="26">
        <f t="shared" si="1"/>
        <v>1.4327219687213327E-2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120090.48418698431</v>
      </c>
      <c r="G19" s="27">
        <f t="shared" si="0"/>
        <v>0.10928386861089832</v>
      </c>
      <c r="H19" s="25">
        <f>HLOOKUP(D19,Cuadro2!$B$7:$S$148,142,0)/1000</f>
        <v>17324.180681882775</v>
      </c>
      <c r="I19" s="26">
        <f t="shared" si="1"/>
        <v>6.9319574987215492E-3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55070.320176003821</v>
      </c>
      <c r="G20" s="27">
        <f t="shared" si="0"/>
        <v>5.0114692060895048E-2</v>
      </c>
      <c r="H20" s="25">
        <f>HLOOKUP(D20,Cuadro2!$B$7:$S$148,142,0)/1000</f>
        <v>4526.9912850708561</v>
      </c>
      <c r="I20" s="26">
        <f t="shared" si="1"/>
        <v>1.2164883188005047E-2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33143.648528394522</v>
      </c>
      <c r="G21" s="27">
        <f t="shared" si="0"/>
        <v>3.0161141872183647E-2</v>
      </c>
      <c r="H21" s="25">
        <f>HLOOKUP(D21,Cuadro2!$B$7:$S$148,142,0)/1000</f>
        <v>4445.4286723284758</v>
      </c>
      <c r="I21" s="26">
        <f t="shared" si="1"/>
        <v>7.4556698513023661E-3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31679.979818448835</v>
      </c>
      <c r="G22" s="26">
        <f t="shared" si="0"/>
        <v>2.8829184722785096E-2</v>
      </c>
      <c r="H22" s="25">
        <f>HLOOKUP(D22,Cuadro2!$B$7:$S$148,142,0)/1000</f>
        <v>3487.6487261059483</v>
      </c>
      <c r="I22" s="26">
        <f t="shared" si="1"/>
        <v>9.0834778116603409E-3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19646.561626993924</v>
      </c>
      <c r="G23" s="26">
        <f t="shared" si="0"/>
        <v>1.7878621058412082E-2</v>
      </c>
      <c r="H23" s="25">
        <f>HLOOKUP(D23,Cuadro2!$B$7:$S$148,142,0)/1000</f>
        <v>4158.9896245771552</v>
      </c>
      <c r="I23" s="26">
        <f t="shared" si="1"/>
        <v>4.7238784898366738E-3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8593.2274234354154</v>
      </c>
      <c r="G24" s="26">
        <f t="shared" si="0"/>
        <v>7.8199462933639021E-3</v>
      </c>
      <c r="H24" s="25">
        <f>HLOOKUP(D24,Cuadro2!$B$7:$S$148,142,0)/1000</f>
        <v>1297.526819558921</v>
      </c>
      <c r="I24" s="26">
        <f t="shared" si="1"/>
        <v>6.6227744150649482E-3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1098885.7341293672</v>
      </c>
      <c r="G26" s="32">
        <f>+IF(F26&gt;0,F26/$F$26,0)</f>
        <v>1</v>
      </c>
      <c r="H26" s="31">
        <f>SUM(H9:H24)</f>
        <v>124362.25045693359</v>
      </c>
      <c r="I26" s="32">
        <f>+F26/1000/H26</f>
        <v>8.8361679697160928E-3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4" display="volver"/>
  </hyperlinks>
  <pageMargins left="0.75" right="0.75" top="1" bottom="1" header="0" footer="0"/>
  <pageSetup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 Costa.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166.45338022343324</v>
      </c>
      <c r="G9" s="26">
        <f t="shared" ref="G9:G24" si="0">+IF(F9&gt;0,F9/$F$26,0)</f>
        <v>2.6625867554482831E-4</v>
      </c>
      <c r="H9" s="25">
        <f>HLOOKUP(D9,Cuadro2!$B$7:$S$148,142,0)/1000</f>
        <v>9542.7400717648925</v>
      </c>
      <c r="I9" s="26">
        <f t="shared" ref="I9:I24" si="1">+F9/1000/H9</f>
        <v>1.7442933473157919E-5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940.94473557081812</v>
      </c>
      <c r="G10" s="26">
        <f t="shared" si="0"/>
        <v>1.5051343428272089E-3</v>
      </c>
      <c r="H10" s="25">
        <f>HLOOKUP(D10,Cuadro2!$B$7:$S$148,142,0)/1000</f>
        <v>196.14692543331509</v>
      </c>
      <c r="I10" s="26">
        <f t="shared" si="1"/>
        <v>4.7971424150143769E-3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25729.67120947178</v>
      </c>
      <c r="G12" s="26">
        <f t="shared" si="0"/>
        <v>4.1157158654525246E-2</v>
      </c>
      <c r="H12" s="25">
        <f>HLOOKUP(D12,Cuadro2!$B$7:$S$148,142,0)/1000</f>
        <v>40083.506242246905</v>
      </c>
      <c r="I12" s="26">
        <f t="shared" si="1"/>
        <v>6.4190171024393621E-4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8046.0946206043045</v>
      </c>
      <c r="G13" s="26">
        <f t="shared" si="0"/>
        <v>1.2870525633752626E-2</v>
      </c>
      <c r="H13" s="25">
        <f>HLOOKUP(D13,Cuadro2!$B$7:$S$148,142,0)/1000</f>
        <v>3022.5825440694484</v>
      </c>
      <c r="I13" s="26">
        <f t="shared" si="1"/>
        <v>2.661993346183843E-3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37579.985053809454</v>
      </c>
      <c r="G14" s="26">
        <f t="shared" si="0"/>
        <v>6.0112909896996539E-2</v>
      </c>
      <c r="H14" s="25">
        <f>HLOOKUP(D14,Cuadro2!$B$7:$S$148,142,0)/1000</f>
        <v>4471.5448308836894</v>
      </c>
      <c r="I14" s="26">
        <f t="shared" si="1"/>
        <v>8.4042509859803202E-3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41014.136026181084</v>
      </c>
      <c r="G15" s="26">
        <f t="shared" si="0"/>
        <v>6.5606174667572403E-2</v>
      </c>
      <c r="H15" s="25">
        <f>HLOOKUP(D15,Cuadro2!$B$7:$S$148,142,0)/1000</f>
        <v>13456.363320891298</v>
      </c>
      <c r="I15" s="26">
        <f t="shared" si="1"/>
        <v>3.0479361360959793E-3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39477.96676862106</v>
      </c>
      <c r="G16" s="26">
        <f t="shared" si="0"/>
        <v>6.314891972098266E-2</v>
      </c>
      <c r="H16" s="25">
        <f>HLOOKUP(D16,Cuadro2!$B$7:$S$148,142,0)/1000</f>
        <v>2395.4637223365908</v>
      </c>
      <c r="I16" s="26">
        <f t="shared" si="1"/>
        <v>1.6480302498638275E-2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72617.199279711363</v>
      </c>
      <c r="G17" s="27">
        <f t="shared" si="0"/>
        <v>0.1161584058914103</v>
      </c>
      <c r="H17" s="25">
        <f>HLOOKUP(D17,Cuadro2!$B$7:$S$148,142,0)/1000</f>
        <v>13194.268465830088</v>
      </c>
      <c r="I17" s="26">
        <f t="shared" si="1"/>
        <v>5.5036927183778365E-3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10947.50031229452</v>
      </c>
      <c r="G18" s="27">
        <f t="shared" si="0"/>
        <v>1.7511611538110292E-2</v>
      </c>
      <c r="H18" s="25">
        <f>HLOOKUP(D18,Cuadro2!$B$7:$S$148,142,0)/1000</f>
        <v>2679.7142080112708</v>
      </c>
      <c r="I18" s="26">
        <f t="shared" si="1"/>
        <v>4.0853238302673792E-3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303591.53861463984</v>
      </c>
      <c r="G19" s="27">
        <f t="shared" si="0"/>
        <v>0.48562474892156521</v>
      </c>
      <c r="H19" s="25">
        <f>HLOOKUP(D19,Cuadro2!$B$7:$S$148,142,0)/1000</f>
        <v>17324.180681882775</v>
      </c>
      <c r="I19" s="26">
        <f t="shared" si="1"/>
        <v>1.7524149868289516E-2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15226.399549371341</v>
      </c>
      <c r="G20" s="27">
        <f t="shared" si="0"/>
        <v>2.4356134864248556E-2</v>
      </c>
      <c r="H20" s="25">
        <f>HLOOKUP(D20,Cuadro2!$B$7:$S$148,142,0)/1000</f>
        <v>4526.9912850708561</v>
      </c>
      <c r="I20" s="26">
        <f t="shared" si="1"/>
        <v>3.3634700379444223E-3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18601.915031143893</v>
      </c>
      <c r="G21" s="27">
        <f t="shared" si="0"/>
        <v>2.9755606357416201E-2</v>
      </c>
      <c r="H21" s="25">
        <f>HLOOKUP(D21,Cuadro2!$B$7:$S$148,142,0)/1000</f>
        <v>4445.4286723284758</v>
      </c>
      <c r="I21" s="26">
        <f t="shared" si="1"/>
        <v>4.1845042182175824E-3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24825.810280955957</v>
      </c>
      <c r="G22" s="26">
        <f t="shared" si="0"/>
        <v>3.9711343535719611E-2</v>
      </c>
      <c r="H22" s="25">
        <f>HLOOKUP(D22,Cuadro2!$B$7:$S$148,142,0)/1000</f>
        <v>3487.6487261059483</v>
      </c>
      <c r="I22" s="26">
        <f t="shared" si="1"/>
        <v>7.11820834911738E-3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22918.833178263809</v>
      </c>
      <c r="G23" s="26">
        <f t="shared" si="0"/>
        <v>3.6660944697464934E-2</v>
      </c>
      <c r="H23" s="25">
        <f>HLOOKUP(D23,Cuadro2!$B$7:$S$148,142,0)/1000</f>
        <v>4158.9896245771552</v>
      </c>
      <c r="I23" s="26">
        <f t="shared" si="1"/>
        <v>5.5106733238349855E-3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3472.1966499824553</v>
      </c>
      <c r="G24" s="26">
        <f t="shared" si="0"/>
        <v>5.5541226018633125E-3</v>
      </c>
      <c r="H24" s="25">
        <f>HLOOKUP(D24,Cuadro2!$B$7:$S$148,142,0)/1000</f>
        <v>1297.526819558921</v>
      </c>
      <c r="I24" s="26">
        <f t="shared" si="1"/>
        <v>2.6760114686205775E-3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625156.64469084516</v>
      </c>
      <c r="G26" s="32">
        <f>+IF(F26&gt;0,F26/$F$26,0)</f>
        <v>1</v>
      </c>
      <c r="H26" s="31">
        <f>SUM(H9:H24)</f>
        <v>124362.25045693359</v>
      </c>
      <c r="I26" s="32">
        <f>+F26/1000/H26</f>
        <v>5.0269003849149202E-3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5" display="volver"/>
  </hyperlinks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B1" workbookViewId="0">
      <selection activeCell="J1" sqref="J1"/>
    </sheetView>
  </sheetViews>
  <sheetFormatPr baseColWidth="10" defaultColWidth="11.42578125" defaultRowHeight="12" x14ac:dyDescent="0.2"/>
  <cols>
    <col min="1" max="2" width="11.42578125" style="3"/>
    <col min="3" max="3" width="2.7109375" style="3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Adolfo Gonzales Chaves.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109024.36096279402</v>
      </c>
      <c r="G9" s="26">
        <f t="shared" ref="G9:G24" si="0">+IF(F9&gt;0,F9/$F$26,0)</f>
        <v>0.53918288112533885</v>
      </c>
      <c r="H9" s="25">
        <f>HLOOKUP(D9,Cuadro2!$B$7:$S$148,142,0)/1000</f>
        <v>9542.7400717648925</v>
      </c>
      <c r="I9" s="26">
        <f>+F9/1000/H9</f>
        <v>1.1424848643355157E-2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3.7097907529888025E-5</v>
      </c>
      <c r="H10" s="25">
        <f>HLOOKUP(D10,Cuadro2!$B$7:$S$148,142,0)/1000</f>
        <v>196.14692543331509</v>
      </c>
      <c r="I10" s="26">
        <f t="shared" ref="I10:I24" si="1">+F10/1000/H10</f>
        <v>3.8243300328454142E-5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6686.0962395129718</v>
      </c>
      <c r="G12" s="26">
        <f t="shared" si="0"/>
        <v>3.3066267044043127E-2</v>
      </c>
      <c r="H12" s="25">
        <f>HLOOKUP(D12,Cuadro2!$B$7:$S$148,142,0)/1000</f>
        <v>40083.506242246905</v>
      </c>
      <c r="I12" s="26">
        <f t="shared" si="1"/>
        <v>1.6680417623910385E-4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1665.7168524872861</v>
      </c>
      <c r="G13" s="26">
        <f t="shared" si="0"/>
        <v>8.237847062177445E-3</v>
      </c>
      <c r="H13" s="25">
        <f>HLOOKUP(D13,Cuadro2!$B$7:$S$148,142,0)/1000</f>
        <v>3022.5825440694484</v>
      </c>
      <c r="I13" s="26">
        <f t="shared" si="1"/>
        <v>5.5109060818059623E-4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5175.3781423605078</v>
      </c>
      <c r="G14" s="26">
        <f t="shared" si="0"/>
        <v>2.5594970454936476E-2</v>
      </c>
      <c r="H14" s="25">
        <f>HLOOKUP(D14,Cuadro2!$B$7:$S$148,142,0)/1000</f>
        <v>4471.5448308836894</v>
      </c>
      <c r="I14" s="26">
        <f t="shared" si="1"/>
        <v>1.1574027183213376E-3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16607.581174536183</v>
      </c>
      <c r="G15" s="26">
        <f t="shared" si="0"/>
        <v>8.2133235059870746E-2</v>
      </c>
      <c r="H15" s="25">
        <f>HLOOKUP(D15,Cuadro2!$B$7:$S$148,142,0)/1000</f>
        <v>13456.363320891298</v>
      </c>
      <c r="I15" s="26">
        <f t="shared" si="1"/>
        <v>1.2341804972486549E-3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3301.8003234226935</v>
      </c>
      <c r="G16" s="26">
        <f t="shared" si="0"/>
        <v>1.6329141446572343E-2</v>
      </c>
      <c r="H16" s="25">
        <f>HLOOKUP(D16,Cuadro2!$B$7:$S$148,142,0)/1000</f>
        <v>2395.4637223365908</v>
      </c>
      <c r="I16" s="26">
        <f t="shared" si="1"/>
        <v>1.378355385905006E-3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14511.742272292026</v>
      </c>
      <c r="G17" s="27">
        <f t="shared" si="0"/>
        <v>7.1768207943846529E-2</v>
      </c>
      <c r="H17" s="25">
        <f>HLOOKUP(D17,Cuadro2!$B$7:$S$148,142,0)/1000</f>
        <v>13194.268465830088</v>
      </c>
      <c r="I17" s="26">
        <f t="shared" si="1"/>
        <v>1.0998519781429241E-3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4713.3768519096047</v>
      </c>
      <c r="G18" s="27">
        <f t="shared" si="0"/>
        <v>2.3310130767098709E-2</v>
      </c>
      <c r="H18" s="25">
        <f>HLOOKUP(D18,Cuadro2!$B$7:$S$148,142,0)/1000</f>
        <v>2679.7142080112708</v>
      </c>
      <c r="I18" s="26">
        <f t="shared" si="1"/>
        <v>1.7589102740204526E-3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16187.0642093796</v>
      </c>
      <c r="G19" s="27">
        <f t="shared" si="0"/>
        <v>8.0053557207756698E-2</v>
      </c>
      <c r="H19" s="25">
        <f>HLOOKUP(D19,Cuadro2!$B$7:$S$148,142,0)/1000</f>
        <v>17324.180681882775</v>
      </c>
      <c r="I19" s="26">
        <f t="shared" si="1"/>
        <v>9.3436246750229599E-4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3103.0888022401637</v>
      </c>
      <c r="G20" s="27">
        <f t="shared" si="0"/>
        <v>1.5346408325664081E-2</v>
      </c>
      <c r="H20" s="25">
        <f>HLOOKUP(D20,Cuadro2!$B$7:$S$148,142,0)/1000</f>
        <v>4526.9912850708561</v>
      </c>
      <c r="I20" s="26">
        <f t="shared" si="1"/>
        <v>6.8546383388754287E-4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4404.6212367633252</v>
      </c>
      <c r="G21" s="27">
        <f t="shared" si="0"/>
        <v>2.1783171648347172E-2</v>
      </c>
      <c r="H21" s="25">
        <f>HLOOKUP(D21,Cuadro2!$B$7:$S$148,142,0)/1000</f>
        <v>4445.4286723284758</v>
      </c>
      <c r="I21" s="26">
        <f t="shared" si="1"/>
        <v>9.9082035984084842E-4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9293.0687912762769</v>
      </c>
      <c r="G22" s="26">
        <f t="shared" si="0"/>
        <v>4.5959119238371572E-2</v>
      </c>
      <c r="H22" s="25">
        <f>HLOOKUP(D22,Cuadro2!$B$7:$S$148,142,0)/1000</f>
        <v>3487.6487261059483</v>
      </c>
      <c r="I22" s="26">
        <f t="shared" si="1"/>
        <v>2.6645655916306206E-3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5881.8892270873348</v>
      </c>
      <c r="G23" s="26">
        <f t="shared" si="0"/>
        <v>2.9089039843153291E-2</v>
      </c>
      <c r="H23" s="25">
        <f>HLOOKUP(D23,Cuadro2!$B$7:$S$148,142,0)/1000</f>
        <v>4158.9896245771552</v>
      </c>
      <c r="I23" s="26">
        <f t="shared" si="1"/>
        <v>1.4142591730281961E-3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1639.6484180472705</v>
      </c>
      <c r="G24" s="26">
        <f t="shared" si="0"/>
        <v>8.1089249252929065E-3</v>
      </c>
      <c r="H24" s="25">
        <f>HLOOKUP(D24,Cuadro2!$B$7:$S$148,142,0)/1000</f>
        <v>1297.526819558921</v>
      </c>
      <c r="I24" s="26">
        <f t="shared" si="1"/>
        <v>1.2636720824041616E-3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30"/>
      <c r="E26" s="19" t="s">
        <v>137</v>
      </c>
      <c r="F26" s="31">
        <f>SUM(F9:F24)</f>
        <v>202202.93480988714</v>
      </c>
      <c r="G26" s="32">
        <f>+IF(F26&gt;0,F26/$F$26,0)</f>
        <v>1</v>
      </c>
      <c r="H26" s="31">
        <f>SUM(H9:H24)</f>
        <v>124362.25045693359</v>
      </c>
      <c r="I26" s="32">
        <f>+F26/1000/H26</f>
        <v>1.6259189108185981E-3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3" display="volver"/>
  </hyperlinks>
  <pageMargins left="0.75" right="0.75" top="1" bottom="1" header="0" footer="0"/>
  <pageSetup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 Matanza.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13864.423200333435</v>
      </c>
      <c r="G9" s="26">
        <f t="shared" ref="G9:G24" si="0">+IF(F9&gt;0,F9/$F$26,0)</f>
        <v>1.9615055741241299E-3</v>
      </c>
      <c r="H9" s="25">
        <f>HLOOKUP(D9,Cuadro2!$B$7:$S$148,142,0)/1000</f>
        <v>9542.7400717648925</v>
      </c>
      <c r="I9" s="26">
        <f t="shared" ref="I9:I24" si="1">+F9/1000/H9</f>
        <v>1.4528765423838337E-3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165.02872711268171</v>
      </c>
      <c r="G10" s="26">
        <f t="shared" si="0"/>
        <v>2.3347871270573309E-5</v>
      </c>
      <c r="H10" s="25">
        <f>HLOOKUP(D10,Cuadro2!$B$7:$S$148,142,0)/1000</f>
        <v>196.14692543331509</v>
      </c>
      <c r="I10" s="26">
        <f t="shared" si="1"/>
        <v>8.4135260722599113E-4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1703.7713985535986</v>
      </c>
      <c r="G11" s="26">
        <f t="shared" si="0"/>
        <v>2.4104551967338785E-4</v>
      </c>
      <c r="H11" s="25">
        <f>HLOOKUP(D11,Cuadro2!$B$7:$S$148,142,0)/1000</f>
        <v>79.154315941984848</v>
      </c>
      <c r="I11" s="26">
        <f t="shared" si="1"/>
        <v>2.152468097636465E-2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2380016.402894211</v>
      </c>
      <c r="G12" s="26">
        <f t="shared" si="0"/>
        <v>0.33671905230587462</v>
      </c>
      <c r="H12" s="25">
        <f>HLOOKUP(D12,Cuadro2!$B$7:$S$148,142,0)/1000</f>
        <v>40083.506242246905</v>
      </c>
      <c r="I12" s="26">
        <f t="shared" si="1"/>
        <v>5.9376452461779389E-2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176318.08172045328</v>
      </c>
      <c r="G13" s="26">
        <f t="shared" si="0"/>
        <v>2.4945062273144216E-2</v>
      </c>
      <c r="H13" s="25">
        <f>HLOOKUP(D13,Cuadro2!$B$7:$S$148,142,0)/1000</f>
        <v>3022.5825440694484</v>
      </c>
      <c r="I13" s="26">
        <f t="shared" si="1"/>
        <v>5.8333586973961599E-2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250728.10680000382</v>
      </c>
      <c r="G14" s="26">
        <f t="shared" si="0"/>
        <v>3.547241540246477E-2</v>
      </c>
      <c r="H14" s="25">
        <f>HLOOKUP(D14,Cuadro2!$B$7:$S$148,142,0)/1000</f>
        <v>4471.5448308836894</v>
      </c>
      <c r="I14" s="26">
        <f t="shared" si="1"/>
        <v>5.6071920618640796E-2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848387.69063160266</v>
      </c>
      <c r="G15" s="26">
        <f t="shared" si="0"/>
        <v>0.12002786990461781</v>
      </c>
      <c r="H15" s="25">
        <f>HLOOKUP(D15,Cuadro2!$B$7:$S$148,142,0)/1000</f>
        <v>13456.363320891298</v>
      </c>
      <c r="I15" s="26">
        <f t="shared" si="1"/>
        <v>6.3047323440982184E-2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118053.76030185557</v>
      </c>
      <c r="G16" s="26">
        <f t="shared" si="0"/>
        <v>1.6701964844295477E-2</v>
      </c>
      <c r="H16" s="25">
        <f>HLOOKUP(D16,Cuadro2!$B$7:$S$148,142,0)/1000</f>
        <v>2395.4637223365908</v>
      </c>
      <c r="I16" s="26">
        <f t="shared" si="1"/>
        <v>4.9282215882068624E-2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930086.24423197424</v>
      </c>
      <c r="G17" s="27">
        <f t="shared" si="0"/>
        <v>0.13158638669031097</v>
      </c>
      <c r="H17" s="25">
        <f>HLOOKUP(D17,Cuadro2!$B$7:$S$148,142,0)/1000</f>
        <v>13194.268465830088</v>
      </c>
      <c r="I17" s="26">
        <f t="shared" si="1"/>
        <v>7.0491687101916181E-2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119319.3969836209</v>
      </c>
      <c r="G18" s="27">
        <f t="shared" si="0"/>
        <v>1.6881024107722964E-2</v>
      </c>
      <c r="H18" s="25">
        <f>HLOOKUP(D18,Cuadro2!$B$7:$S$148,142,0)/1000</f>
        <v>2679.7142080112708</v>
      </c>
      <c r="I18" s="26">
        <f t="shared" si="1"/>
        <v>4.4526911350062544E-2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1269961.1132097512</v>
      </c>
      <c r="G19" s="27">
        <f t="shared" si="0"/>
        <v>0.17967107368894389</v>
      </c>
      <c r="H19" s="25">
        <f>HLOOKUP(D19,Cuadro2!$B$7:$S$148,142,0)/1000</f>
        <v>17324.180681882775</v>
      </c>
      <c r="I19" s="26">
        <f t="shared" si="1"/>
        <v>7.3305695462865209E-2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173820.79234976601</v>
      </c>
      <c r="G20" s="27">
        <f t="shared" si="0"/>
        <v>2.4591751720658611E-2</v>
      </c>
      <c r="H20" s="25">
        <f>HLOOKUP(D20,Cuadro2!$B$7:$S$148,142,0)/1000</f>
        <v>4526.9912850708561</v>
      </c>
      <c r="I20" s="26">
        <f t="shared" si="1"/>
        <v>3.8396537877815988E-2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303891.11903064931</v>
      </c>
      <c r="G21" s="27">
        <f t="shared" si="0"/>
        <v>4.2993791756955488E-2</v>
      </c>
      <c r="H21" s="25">
        <f>HLOOKUP(D21,Cuadro2!$B$7:$S$148,142,0)/1000</f>
        <v>4445.4286723284758</v>
      </c>
      <c r="I21" s="26">
        <f t="shared" si="1"/>
        <v>6.8360363292360254E-2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208555.73998915506</v>
      </c>
      <c r="G22" s="26">
        <f t="shared" si="0"/>
        <v>2.9505969386052211E-2</v>
      </c>
      <c r="H22" s="25">
        <f>HLOOKUP(D22,Cuadro2!$B$7:$S$148,142,0)/1000</f>
        <v>3487.6487261059483</v>
      </c>
      <c r="I22" s="26">
        <f t="shared" si="1"/>
        <v>5.979837889867224E-2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177186.853618989</v>
      </c>
      <c r="G23" s="26">
        <f t="shared" si="0"/>
        <v>2.5067974052234977E-2</v>
      </c>
      <c r="H23" s="25">
        <f>HLOOKUP(D23,Cuadro2!$B$7:$S$148,142,0)/1000</f>
        <v>4158.9896245771552</v>
      </c>
      <c r="I23" s="26">
        <f t="shared" si="1"/>
        <v>4.2603341102829421E-2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96197.30004481817</v>
      </c>
      <c r="G24" s="26">
        <f t="shared" si="0"/>
        <v>1.3609764901655936E-2</v>
      </c>
      <c r="H24" s="25">
        <f>HLOOKUP(D24,Cuadro2!$B$7:$S$148,142,0)/1000</f>
        <v>1297.526819558921</v>
      </c>
      <c r="I24" s="26">
        <f t="shared" si="1"/>
        <v>7.4138968532087304E-2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7068255.8251328496</v>
      </c>
      <c r="G26" s="32">
        <f>+IF(F26&gt;0,F26/$F$26,0)</f>
        <v>1</v>
      </c>
      <c r="H26" s="31">
        <f>SUM(H9:H24)</f>
        <v>124362.25045693359</v>
      </c>
      <c r="I26" s="32">
        <f>+F26/1000/H26</f>
        <v>5.6836023786660035E-2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6" display="volver"/>
  </hyperlinks>
  <pageMargins left="0.75" right="0.75" top="1" bottom="1" header="0" footer="0"/>
  <pageSetup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Lanús.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17009.524483685604</v>
      </c>
      <c r="G9" s="26">
        <f t="shared" ref="G9:G24" si="0">+IF(F9&gt;0,F9/$F$26,0)</f>
        <v>5.2826520314453755E-3</v>
      </c>
      <c r="H9" s="25">
        <f>HLOOKUP(D9,Cuadro2!$B$7:$S$148,142,0)/1000</f>
        <v>9542.7400717648925</v>
      </c>
      <c r="I9" s="26">
        <f t="shared" ref="I9:I24" si="1">+F9/1000/H9</f>
        <v>1.7824570674426594E-3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93.766322223114599</v>
      </c>
      <c r="G10" s="26">
        <f t="shared" si="0"/>
        <v>2.9121028812309832E-5</v>
      </c>
      <c r="H10" s="25">
        <f>HLOOKUP(D10,Cuadro2!$B$7:$S$148,142,0)/1000</f>
        <v>196.14692543331509</v>
      </c>
      <c r="I10" s="26">
        <f t="shared" si="1"/>
        <v>4.7804125410567667E-4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273.78809097902899</v>
      </c>
      <c r="G11" s="26">
        <f t="shared" si="0"/>
        <v>8.5030432001972705E-5</v>
      </c>
      <c r="H11" s="25">
        <f>HLOOKUP(D11,Cuadro2!$B$7:$S$148,142,0)/1000</f>
        <v>79.154315941984848</v>
      </c>
      <c r="I11" s="26">
        <f t="shared" si="1"/>
        <v>3.4589155085327063E-3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1308605.8042792715</v>
      </c>
      <c r="G12" s="26">
        <f t="shared" si="0"/>
        <v>0.40641401333514654</v>
      </c>
      <c r="H12" s="25">
        <f>HLOOKUP(D12,Cuadro2!$B$7:$S$148,142,0)/1000</f>
        <v>40083.506242246905</v>
      </c>
      <c r="I12" s="26">
        <f t="shared" si="1"/>
        <v>3.2646989421799562E-2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83843.457319176523</v>
      </c>
      <c r="G13" s="26">
        <f t="shared" si="0"/>
        <v>2.603928231828977E-2</v>
      </c>
      <c r="H13" s="25">
        <f>HLOOKUP(D13,Cuadro2!$B$7:$S$148,142,0)/1000</f>
        <v>3022.5825440694484</v>
      </c>
      <c r="I13" s="26">
        <f t="shared" si="1"/>
        <v>2.7739013276472522E-2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74050.680266675306</v>
      </c>
      <c r="G14" s="26">
        <f t="shared" si="0"/>
        <v>2.2997937238978181E-2</v>
      </c>
      <c r="H14" s="25">
        <f>HLOOKUP(D14,Cuadro2!$B$7:$S$148,142,0)/1000</f>
        <v>4471.5448308836894</v>
      </c>
      <c r="I14" s="26">
        <f t="shared" si="1"/>
        <v>1.6560424432117575E-2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275338.63258485502</v>
      </c>
      <c r="G15" s="26">
        <f t="shared" si="0"/>
        <v>8.5511984074266897E-2</v>
      </c>
      <c r="H15" s="25">
        <f>HLOOKUP(D15,Cuadro2!$B$7:$S$148,142,0)/1000</f>
        <v>13456.363320891298</v>
      </c>
      <c r="I15" s="26">
        <f t="shared" si="1"/>
        <v>2.0461593226855417E-2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44156.399037742216</v>
      </c>
      <c r="G16" s="26">
        <f t="shared" si="0"/>
        <v>1.3713663265646941E-2</v>
      </c>
      <c r="H16" s="25">
        <f>HLOOKUP(D16,Cuadro2!$B$7:$S$148,142,0)/1000</f>
        <v>2395.4637223365908</v>
      </c>
      <c r="I16" s="26">
        <f t="shared" si="1"/>
        <v>1.8433340745678688E-2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389885.77710802411</v>
      </c>
      <c r="G17" s="27">
        <f t="shared" si="0"/>
        <v>0.12108691777050101</v>
      </c>
      <c r="H17" s="25">
        <f>HLOOKUP(D17,Cuadro2!$B$7:$S$148,142,0)/1000</f>
        <v>13194.268465830088</v>
      </c>
      <c r="I17" s="26">
        <f t="shared" si="1"/>
        <v>2.9549631957067755E-2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107982.18204304353</v>
      </c>
      <c r="G18" s="27">
        <f t="shared" si="0"/>
        <v>3.3536051750106752E-2</v>
      </c>
      <c r="H18" s="25">
        <f>HLOOKUP(D18,Cuadro2!$B$7:$S$148,142,0)/1000</f>
        <v>2679.7142080112708</v>
      </c>
      <c r="I18" s="26">
        <f t="shared" si="1"/>
        <v>4.0296156105087667E-2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526811.26056625159</v>
      </c>
      <c r="G19" s="27">
        <f t="shared" si="0"/>
        <v>0.16361189746884677</v>
      </c>
      <c r="H19" s="25">
        <f>HLOOKUP(D19,Cuadro2!$B$7:$S$148,142,0)/1000</f>
        <v>17324.180681882775</v>
      </c>
      <c r="I19" s="26">
        <f t="shared" si="1"/>
        <v>3.0409014442869354E-2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63839.403074621303</v>
      </c>
      <c r="G20" s="27">
        <f t="shared" si="0"/>
        <v>1.9826618472601493E-2</v>
      </c>
      <c r="H20" s="25">
        <f>HLOOKUP(D20,Cuadro2!$B$7:$S$148,142,0)/1000</f>
        <v>4526.9912850708561</v>
      </c>
      <c r="I20" s="26">
        <f t="shared" si="1"/>
        <v>1.4101949629360087E-2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109206.40195372647</v>
      </c>
      <c r="G21" s="27">
        <f t="shared" si="0"/>
        <v>3.3916258016561049E-2</v>
      </c>
      <c r="H21" s="25">
        <f>HLOOKUP(D21,Cuadro2!$B$7:$S$148,142,0)/1000</f>
        <v>4445.4286723284758</v>
      </c>
      <c r="I21" s="26">
        <f t="shared" si="1"/>
        <v>2.4566000267534409E-2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90788.432666158435</v>
      </c>
      <c r="G22" s="26">
        <f t="shared" si="0"/>
        <v>2.8196184950121755E-2</v>
      </c>
      <c r="H22" s="25">
        <f>HLOOKUP(D22,Cuadro2!$B$7:$S$148,142,0)/1000</f>
        <v>3487.6487261059483</v>
      </c>
      <c r="I22" s="26">
        <f t="shared" si="1"/>
        <v>2.6031415373510423E-2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98759.96014571398</v>
      </c>
      <c r="G23" s="26">
        <f t="shared" si="0"/>
        <v>3.0671904119930798E-2</v>
      </c>
      <c r="H23" s="25">
        <f>HLOOKUP(D23,Cuadro2!$B$7:$S$148,142,0)/1000</f>
        <v>4158.9896245771552</v>
      </c>
      <c r="I23" s="26">
        <f t="shared" si="1"/>
        <v>2.3746142467415968E-2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29238.100362153851</v>
      </c>
      <c r="G24" s="26">
        <f t="shared" si="0"/>
        <v>9.0804837267425328E-3</v>
      </c>
      <c r="H24" s="25">
        <f>HLOOKUP(D24,Cuadro2!$B$7:$S$148,142,0)/1000</f>
        <v>1297.526819558921</v>
      </c>
      <c r="I24" s="26">
        <f t="shared" si="1"/>
        <v>2.2533715620685974E-2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3219883.5703043011</v>
      </c>
      <c r="G26" s="32">
        <f>+IF(F26&gt;0,F26/$F$26,0)</f>
        <v>1</v>
      </c>
      <c r="H26" s="31">
        <f>SUM(H9:H24)</f>
        <v>124362.25045693359</v>
      </c>
      <c r="I26" s="32">
        <f>+F26/1000/H26</f>
        <v>2.5891165192602723E-2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7" display="volver"/>
  </hyperlinks>
  <pageMargins left="0.75" right="0.75" top="1" bottom="1" header="0" footer="0"/>
  <pageSetup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 Plata.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78974.705769639579</v>
      </c>
      <c r="G9" s="26">
        <f t="shared" ref="G9:G24" si="0">+IF(F9&gt;0,F9/$F$26,0)</f>
        <v>1.1020395118787857E-2</v>
      </c>
      <c r="H9" s="25">
        <f>HLOOKUP(D9,Cuadro2!$B$7:$S$148,142,0)/1000</f>
        <v>9542.7400717648925</v>
      </c>
      <c r="I9" s="26">
        <f t="shared" ref="I9:I24" si="1">+F9/1000/H9</f>
        <v>8.2758940488497999E-3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93.766322223114599</v>
      </c>
      <c r="G10" s="26">
        <f t="shared" si="0"/>
        <v>1.3084466851303566E-5</v>
      </c>
      <c r="H10" s="25">
        <f>HLOOKUP(D10,Cuadro2!$B$7:$S$148,142,0)/1000</f>
        <v>196.14692543331509</v>
      </c>
      <c r="I10" s="26">
        <f t="shared" si="1"/>
        <v>4.7804125410567667E-4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163.14147506586571</v>
      </c>
      <c r="G11" s="26">
        <f t="shared" si="0"/>
        <v>2.2765308182748326E-5</v>
      </c>
      <c r="H11" s="25">
        <f>HLOOKUP(D11,Cuadro2!$B$7:$S$148,142,0)/1000</f>
        <v>79.154315941984848</v>
      </c>
      <c r="I11" s="26">
        <f t="shared" si="1"/>
        <v>2.0610559654818845E-3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901163.13351653144</v>
      </c>
      <c r="G12" s="26">
        <f t="shared" si="0"/>
        <v>0.12575132380746412</v>
      </c>
      <c r="H12" s="25">
        <f>HLOOKUP(D12,Cuadro2!$B$7:$S$148,142,0)/1000</f>
        <v>40083.506242246905</v>
      </c>
      <c r="I12" s="26">
        <f t="shared" si="1"/>
        <v>2.2482143355182099E-2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172059.57069290453</v>
      </c>
      <c r="G13" s="26">
        <f t="shared" si="0"/>
        <v>2.4009769134635584E-2</v>
      </c>
      <c r="H13" s="25">
        <f>HLOOKUP(D13,Cuadro2!$B$7:$S$148,142,0)/1000</f>
        <v>3022.5825440694484</v>
      </c>
      <c r="I13" s="26">
        <f t="shared" si="1"/>
        <v>5.6924688799814355E-2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150016.58015450707</v>
      </c>
      <c r="G14" s="26">
        <f t="shared" si="0"/>
        <v>2.093381636006723E-2</v>
      </c>
      <c r="H14" s="25">
        <f>HLOOKUP(D14,Cuadro2!$B$7:$S$148,142,0)/1000</f>
        <v>4471.5448308836894</v>
      </c>
      <c r="I14" s="26">
        <f t="shared" si="1"/>
        <v>3.3549161604818356E-2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696017.53753334831</v>
      </c>
      <c r="G15" s="26">
        <f t="shared" si="0"/>
        <v>9.7124619819375133E-2</v>
      </c>
      <c r="H15" s="25">
        <f>HLOOKUP(D15,Cuadro2!$B$7:$S$148,142,0)/1000</f>
        <v>13456.363320891298</v>
      </c>
      <c r="I15" s="26">
        <f t="shared" si="1"/>
        <v>5.1724044672067225E-2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64350.243868209312</v>
      </c>
      <c r="G16" s="26">
        <f t="shared" si="0"/>
        <v>8.9796486926659504E-3</v>
      </c>
      <c r="H16" s="25">
        <f>HLOOKUP(D16,Cuadro2!$B$7:$S$148,142,0)/1000</f>
        <v>2395.4637223365908</v>
      </c>
      <c r="I16" s="26">
        <f t="shared" si="1"/>
        <v>2.6863376501248201E-2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763349.13511900278</v>
      </c>
      <c r="G17" s="27">
        <f t="shared" si="0"/>
        <v>0.10652029660147706</v>
      </c>
      <c r="H17" s="25">
        <f>HLOOKUP(D17,Cuadro2!$B$7:$S$148,142,0)/1000</f>
        <v>13194.268465830088</v>
      </c>
      <c r="I17" s="26">
        <f t="shared" si="1"/>
        <v>5.7854600813670679E-2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181654.98872146654</v>
      </c>
      <c r="G18" s="27">
        <f t="shared" si="0"/>
        <v>2.5348745924408517E-2</v>
      </c>
      <c r="H18" s="25">
        <f>HLOOKUP(D18,Cuadro2!$B$7:$S$148,142,0)/1000</f>
        <v>2679.7142080112708</v>
      </c>
      <c r="I18" s="26">
        <f t="shared" si="1"/>
        <v>6.7788941140958611E-2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877605.28636837425</v>
      </c>
      <c r="G19" s="27">
        <f t="shared" si="0"/>
        <v>0.12246398286468209</v>
      </c>
      <c r="H19" s="25">
        <f>HLOOKUP(D19,Cuadro2!$B$7:$S$148,142,0)/1000</f>
        <v>17324.180681882775</v>
      </c>
      <c r="I19" s="26">
        <f t="shared" si="1"/>
        <v>5.0657823448248457E-2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1684551.1443944692</v>
      </c>
      <c r="G20" s="27">
        <f t="shared" si="0"/>
        <v>0.23506791229059656</v>
      </c>
      <c r="H20" s="25">
        <f>HLOOKUP(D20,Cuadro2!$B$7:$S$148,142,0)/1000</f>
        <v>4526.9912850708561</v>
      </c>
      <c r="I20" s="26">
        <f t="shared" si="1"/>
        <v>0.37211274294911811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337046.76748693059</v>
      </c>
      <c r="G21" s="27">
        <f t="shared" si="0"/>
        <v>4.7032635513080012E-2</v>
      </c>
      <c r="H21" s="25">
        <f>HLOOKUP(D21,Cuadro2!$B$7:$S$148,142,0)/1000</f>
        <v>4445.4286723284758</v>
      </c>
      <c r="I21" s="26">
        <f t="shared" si="1"/>
        <v>7.5818732529654681E-2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327003.38832410827</v>
      </c>
      <c r="G22" s="26">
        <f t="shared" si="0"/>
        <v>4.5631148725336232E-2</v>
      </c>
      <c r="H22" s="25">
        <f>HLOOKUP(D22,Cuadro2!$B$7:$S$148,142,0)/1000</f>
        <v>3487.6487261059483</v>
      </c>
      <c r="I22" s="26">
        <f t="shared" si="1"/>
        <v>9.3760413964974088E-2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877656.04660170805</v>
      </c>
      <c r="G23" s="26">
        <f t="shared" si="0"/>
        <v>0.12247106611775924</v>
      </c>
      <c r="H23" s="25">
        <f>HLOOKUP(D23,Cuadro2!$B$7:$S$148,142,0)/1000</f>
        <v>4158.9896245771552</v>
      </c>
      <c r="I23" s="26">
        <f t="shared" si="1"/>
        <v>0.21102626498880467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54526.347392317082</v>
      </c>
      <c r="G24" s="26">
        <f t="shared" si="0"/>
        <v>7.6087892546302868E-3</v>
      </c>
      <c r="H24" s="25">
        <f>HLOOKUP(D24,Cuadro2!$B$7:$S$148,142,0)/1000</f>
        <v>1297.526819558921</v>
      </c>
      <c r="I24" s="26">
        <f t="shared" si="1"/>
        <v>4.2023291210930555E-2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7166231.7837408064</v>
      </c>
      <c r="G26" s="32">
        <f>+IF(F26&gt;0,F26/$F$26,0)</f>
        <v>1</v>
      </c>
      <c r="H26" s="31">
        <f>SUM(H9:H24)</f>
        <v>124362.25045693359</v>
      </c>
      <c r="I26" s="32">
        <f>+F26/1000/H26</f>
        <v>5.7623850946814915E-2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8" display="volver"/>
  </hyperlinks>
  <pageMargins left="0.75" right="0.75" top="1" bottom="1" header="0" footer="0"/>
  <pageSetup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Laprida.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55357.146865927512</v>
      </c>
      <c r="G9" s="26">
        <f t="shared" ref="G9:G24" si="0">+IF(F9&gt;0,F9/$F$26,0)</f>
        <v>0.45851713170043534</v>
      </c>
      <c r="H9" s="25">
        <f>HLOOKUP(D9,Cuadro2!$B$7:$S$148,142,0)/1000</f>
        <v>9542.7400717648925</v>
      </c>
      <c r="I9" s="26">
        <f t="shared" ref="I9:I24" si="1">+F9/1000/H9</f>
        <v>5.8009697895595536E-3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3.1066243511407494E-5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3534.5129953541782</v>
      </c>
      <c r="G12" s="26">
        <f t="shared" si="0"/>
        <v>2.9275980651835534E-2</v>
      </c>
      <c r="H12" s="25">
        <f>HLOOKUP(D12,Cuadro2!$B$7:$S$148,142,0)/1000</f>
        <v>40083.506242246905</v>
      </c>
      <c r="I12" s="26">
        <f t="shared" si="1"/>
        <v>8.8178738007427585E-5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1122.1744558880371</v>
      </c>
      <c r="G13" s="26">
        <f t="shared" si="0"/>
        <v>9.2948470416559358E-3</v>
      </c>
      <c r="H13" s="25">
        <f>HLOOKUP(D13,Cuadro2!$B$7:$S$148,142,0)/1000</f>
        <v>3022.5825440694484</v>
      </c>
      <c r="I13" s="26">
        <f t="shared" si="1"/>
        <v>3.7126346080765743E-4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3212.541262555771</v>
      </c>
      <c r="G14" s="26">
        <f t="shared" si="0"/>
        <v>2.6609124360110516E-2</v>
      </c>
      <c r="H14" s="25">
        <f>HLOOKUP(D14,Cuadro2!$B$7:$S$148,142,0)/1000</f>
        <v>4471.5448308836894</v>
      </c>
      <c r="I14" s="26">
        <f t="shared" si="1"/>
        <v>7.1844102744261036E-4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11928.641415478136</v>
      </c>
      <c r="G15" s="26">
        <f t="shared" si="0"/>
        <v>9.8803618982656438E-2</v>
      </c>
      <c r="H15" s="25">
        <f>HLOOKUP(D15,Cuadro2!$B$7:$S$148,142,0)/1000</f>
        <v>13456.363320891298</v>
      </c>
      <c r="I15" s="26">
        <f t="shared" si="1"/>
        <v>8.8646844106525123E-4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2007.2993060780875</v>
      </c>
      <c r="G16" s="26">
        <f t="shared" si="0"/>
        <v>1.662623838826665E-2</v>
      </c>
      <c r="H16" s="25">
        <f>HLOOKUP(D16,Cuadro2!$B$7:$S$148,142,0)/1000</f>
        <v>2395.4637223365908</v>
      </c>
      <c r="I16" s="26">
        <f t="shared" si="1"/>
        <v>8.379585494703803E-4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11467.391329352617</v>
      </c>
      <c r="G17" s="27">
        <f t="shared" si="0"/>
        <v>9.4983135477625491E-2</v>
      </c>
      <c r="H17" s="25">
        <f>HLOOKUP(D17,Cuadro2!$B$7:$S$148,142,0)/1000</f>
        <v>13194.268465830088</v>
      </c>
      <c r="I17" s="26">
        <f t="shared" si="1"/>
        <v>8.6911914510837357E-4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2905.6729519200912</v>
      </c>
      <c r="G18" s="27">
        <f t="shared" si="0"/>
        <v>2.4067368045551717E-2</v>
      </c>
      <c r="H18" s="25">
        <f>HLOOKUP(D18,Cuadro2!$B$7:$S$148,142,0)/1000</f>
        <v>2679.7142080112708</v>
      </c>
      <c r="I18" s="26">
        <f t="shared" si="1"/>
        <v>1.0843219561374473E-3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13175.406800077377</v>
      </c>
      <c r="G19" s="27">
        <f t="shared" si="0"/>
        <v>0.10913043892217349</v>
      </c>
      <c r="H19" s="25">
        <f>HLOOKUP(D19,Cuadro2!$B$7:$S$148,142,0)/1000</f>
        <v>17324.180681882775</v>
      </c>
      <c r="I19" s="26">
        <f t="shared" si="1"/>
        <v>7.6052120686180048E-4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2372.4166593402838</v>
      </c>
      <c r="G20" s="27">
        <f t="shared" si="0"/>
        <v>1.9650465087617728E-2</v>
      </c>
      <c r="H20" s="25">
        <f>HLOOKUP(D20,Cuadro2!$B$7:$S$148,142,0)/1000</f>
        <v>4526.9912850708561</v>
      </c>
      <c r="I20" s="26">
        <f t="shared" si="1"/>
        <v>5.2406035486837722E-4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3351.8255996390499</v>
      </c>
      <c r="G21" s="27">
        <f t="shared" si="0"/>
        <v>2.7762801136207702E-2</v>
      </c>
      <c r="H21" s="25">
        <f>HLOOKUP(D21,Cuadro2!$B$7:$S$148,142,0)/1000</f>
        <v>4445.4286723284758</v>
      </c>
      <c r="I21" s="26">
        <f t="shared" si="1"/>
        <v>7.5399378703412949E-4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4898.1260773622316</v>
      </c>
      <c r="G22" s="26">
        <f t="shared" si="0"/>
        <v>4.0570637159798743E-2</v>
      </c>
      <c r="H22" s="25">
        <f>HLOOKUP(D22,Cuadro2!$B$7:$S$148,142,0)/1000</f>
        <v>3487.6487261059483</v>
      </c>
      <c r="I22" s="26">
        <f t="shared" si="1"/>
        <v>1.4044207034666356E-3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3850.7098210184417</v>
      </c>
      <c r="G23" s="26">
        <f t="shared" si="0"/>
        <v>3.1895004025773131E-2</v>
      </c>
      <c r="H23" s="25">
        <f>HLOOKUP(D23,Cuadro2!$B$7:$S$148,142,0)/1000</f>
        <v>4158.9896245771552</v>
      </c>
      <c r="I23" s="26">
        <f t="shared" si="1"/>
        <v>9.2587627491615674E-4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1543.1985111033134</v>
      </c>
      <c r="G24" s="26">
        <f t="shared" si="0"/>
        <v>1.2782142776780157E-2</v>
      </c>
      <c r="H24" s="25">
        <f>HLOOKUP(D24,Cuadro2!$B$7:$S$148,142,0)/1000</f>
        <v>1297.526819558921</v>
      </c>
      <c r="I24" s="26">
        <f t="shared" si="1"/>
        <v>1.1893384304980344E-3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120730.81470398406</v>
      </c>
      <c r="G26" s="32">
        <f>+IF(F26&gt;0,F26/$F$26,0)</f>
        <v>1</v>
      </c>
      <c r="H26" s="31">
        <f>SUM(H9:H24)</f>
        <v>124362.25045693359</v>
      </c>
      <c r="I26" s="32">
        <f>+F26/1000/H26</f>
        <v>9.707995333020522E-4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69" display="volver"/>
  </hyperlinks>
  <pageMargins left="0.75" right="0.75" top="1" bottom="1" header="0" footer="0"/>
  <pageSetup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Las Flores.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40203.427302713979</v>
      </c>
      <c r="G9" s="26">
        <f t="shared" ref="G9:G24" si="0">+IF(F9&gt;0,F9/$F$26,0)</f>
        <v>0.22343181415262478</v>
      </c>
      <c r="H9" s="25">
        <f>HLOOKUP(D9,Cuadro2!$B$7:$S$148,142,0)/1000</f>
        <v>9542.7400717648925</v>
      </c>
      <c r="I9" s="26">
        <f t="shared" ref="I9:I24" si="1">+F9/1000/H9</f>
        <v>4.2129856833959126E-3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21567.977398088075</v>
      </c>
      <c r="G12" s="26">
        <f t="shared" si="0"/>
        <v>0.11986471405467254</v>
      </c>
      <c r="H12" s="25">
        <f>HLOOKUP(D12,Cuadro2!$B$7:$S$148,142,0)/1000</f>
        <v>40083.506242246905</v>
      </c>
      <c r="I12" s="26">
        <f t="shared" si="1"/>
        <v>5.3807611708768196E-4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3029.8171391275505</v>
      </c>
      <c r="G13" s="26">
        <f t="shared" si="0"/>
        <v>1.6838304228363271E-2</v>
      </c>
      <c r="H13" s="25">
        <f>HLOOKUP(D13,Cuadro2!$B$7:$S$148,142,0)/1000</f>
        <v>3022.5825440694484</v>
      </c>
      <c r="I13" s="26">
        <f t="shared" si="1"/>
        <v>1.0023935144706955E-3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8805.5168970351933</v>
      </c>
      <c r="G14" s="26">
        <f t="shared" si="0"/>
        <v>4.8936937640720761E-2</v>
      </c>
      <c r="H14" s="25">
        <f>HLOOKUP(D14,Cuadro2!$B$7:$S$148,142,0)/1000</f>
        <v>4471.5448308836894</v>
      </c>
      <c r="I14" s="26">
        <f t="shared" si="1"/>
        <v>1.9692337279541491E-3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19686.848705417491</v>
      </c>
      <c r="G15" s="26">
        <f t="shared" si="0"/>
        <v>0.10941028206574679</v>
      </c>
      <c r="H15" s="25">
        <f>HLOOKUP(D15,Cuadro2!$B$7:$S$148,142,0)/1000</f>
        <v>13456.363320891298</v>
      </c>
      <c r="I15" s="26">
        <f t="shared" si="1"/>
        <v>1.4630140578066311E-3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1721.1255101873553</v>
      </c>
      <c r="G16" s="26">
        <f t="shared" si="0"/>
        <v>9.5652092601459099E-3</v>
      </c>
      <c r="H16" s="25">
        <f>HLOOKUP(D16,Cuadro2!$B$7:$S$148,142,0)/1000</f>
        <v>2395.4637223365908</v>
      </c>
      <c r="I16" s="26">
        <f t="shared" si="1"/>
        <v>7.1849366539708211E-4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23775.734435029604</v>
      </c>
      <c r="G17" s="27">
        <f t="shared" si="0"/>
        <v>0.132134393359819</v>
      </c>
      <c r="H17" s="25">
        <f>HLOOKUP(D17,Cuadro2!$B$7:$S$148,142,0)/1000</f>
        <v>13194.268465830088</v>
      </c>
      <c r="I17" s="26">
        <f t="shared" si="1"/>
        <v>1.8019744328079206E-3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5647.6439703954456</v>
      </c>
      <c r="G18" s="27">
        <f t="shared" si="0"/>
        <v>3.1386959337877232E-2</v>
      </c>
      <c r="H18" s="25">
        <f>HLOOKUP(D18,Cuadro2!$B$7:$S$148,142,0)/1000</f>
        <v>2679.7142080112708</v>
      </c>
      <c r="I18" s="26">
        <f t="shared" si="1"/>
        <v>2.1075545867955824E-3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31224.854537467978</v>
      </c>
      <c r="G19" s="27">
        <f t="shared" si="0"/>
        <v>0.17353311307086802</v>
      </c>
      <c r="H19" s="25">
        <f>HLOOKUP(D19,Cuadro2!$B$7:$S$148,142,0)/1000</f>
        <v>17324.180681882775</v>
      </c>
      <c r="I19" s="26">
        <f t="shared" si="1"/>
        <v>1.8023856429829437E-3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4666.1908056668635</v>
      </c>
      <c r="G20" s="27">
        <f t="shared" si="0"/>
        <v>2.5932502446677348E-2</v>
      </c>
      <c r="H20" s="25">
        <f>HLOOKUP(D20,Cuadro2!$B$7:$S$148,142,0)/1000</f>
        <v>4526.9912850708561</v>
      </c>
      <c r="I20" s="26">
        <f t="shared" si="1"/>
        <v>1.0307487935872685E-3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7104.4844672786467</v>
      </c>
      <c r="G21" s="27">
        <f t="shared" si="0"/>
        <v>3.9483396308255911E-2</v>
      </c>
      <c r="H21" s="25">
        <f>HLOOKUP(D21,Cuadro2!$B$7:$S$148,142,0)/1000</f>
        <v>4445.4286723284758</v>
      </c>
      <c r="I21" s="26">
        <f t="shared" si="1"/>
        <v>1.5981550916567471E-3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4815.3557951647144</v>
      </c>
      <c r="G22" s="26">
        <f t="shared" si="0"/>
        <v>2.6761491576400429E-2</v>
      </c>
      <c r="H22" s="25">
        <f>HLOOKUP(D22,Cuadro2!$B$7:$S$148,142,0)/1000</f>
        <v>3487.6487261059483</v>
      </c>
      <c r="I22" s="26">
        <f t="shared" si="1"/>
        <v>1.3806883012960959E-3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5330.8913468964984</v>
      </c>
      <c r="G23" s="26">
        <f t="shared" si="0"/>
        <v>2.9626596651057359E-2</v>
      </c>
      <c r="H23" s="25">
        <f>HLOOKUP(D23,Cuadro2!$B$7:$S$148,142,0)/1000</f>
        <v>4158.9896245771552</v>
      </c>
      <c r="I23" s="26">
        <f t="shared" si="1"/>
        <v>1.2817755820774596E-3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2356.1334410595232</v>
      </c>
      <c r="G24" s="26">
        <f t="shared" si="0"/>
        <v>1.3094285846770533E-2</v>
      </c>
      <c r="H24" s="25">
        <f>HLOOKUP(D24,Cuadro2!$B$7:$S$148,142,0)/1000</f>
        <v>1297.526819558921</v>
      </c>
      <c r="I24" s="26">
        <f t="shared" si="1"/>
        <v>1.8158649251353921E-3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179936.00175152894</v>
      </c>
      <c r="G26" s="32">
        <f>+IF(F26&gt;0,F26/$F$26,0)</f>
        <v>1</v>
      </c>
      <c r="H26" s="31">
        <f>SUM(H9:H24)</f>
        <v>124362.25045693359</v>
      </c>
      <c r="I26" s="32">
        <f>+F26/1000/H26</f>
        <v>1.4468699391528015E-3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0" display="volver"/>
  </hyperlinks>
  <pageMargins left="0.75" right="0.75" top="1" bottom="1" header="0" footer="0"/>
  <pageSetup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69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Leandro N. Alem.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125988.45838289183</v>
      </c>
      <c r="G9" s="26">
        <f t="shared" ref="G9:G24" si="0">+IF(F9&gt;0,F9/$F$26,0)</f>
        <v>0.53296576820780284</v>
      </c>
      <c r="H9" s="25">
        <f>HLOOKUP(D9,Cuadro2!$B$7:$S$148,142,0)/1000</f>
        <v>9542.7400717648925</v>
      </c>
      <c r="I9" s="26">
        <f t="shared" ref="I9:I24" si="1">+F9/1000/H9</f>
        <v>1.3202545331363169E-2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1.5866291435612561E-5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6452.7630920045913</v>
      </c>
      <c r="G12" s="26">
        <f t="shared" si="0"/>
        <v>2.7296959440057608E-2</v>
      </c>
      <c r="H12" s="25">
        <f>HLOOKUP(D12,Cuadro2!$B$7:$S$148,142,0)/1000</f>
        <v>40083.506242246905</v>
      </c>
      <c r="I12" s="26">
        <f t="shared" si="1"/>
        <v>1.6098300016487973E-4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1408.8667698643021</v>
      </c>
      <c r="G13" s="26">
        <f t="shared" si="0"/>
        <v>5.9598932310226324E-3</v>
      </c>
      <c r="H13" s="25">
        <f>HLOOKUP(D13,Cuadro2!$B$7:$S$148,142,0)/1000</f>
        <v>3022.5825440694484</v>
      </c>
      <c r="I13" s="26">
        <f t="shared" si="1"/>
        <v>4.6611357980234902E-4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10966.692804621021</v>
      </c>
      <c r="G14" s="26">
        <f t="shared" si="0"/>
        <v>4.6392121392188658E-2</v>
      </c>
      <c r="H14" s="25">
        <f>HLOOKUP(D14,Cuadro2!$B$7:$S$148,142,0)/1000</f>
        <v>4471.5448308836894</v>
      </c>
      <c r="I14" s="26">
        <f t="shared" si="1"/>
        <v>2.4525512366279298E-3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18560.506203841767</v>
      </c>
      <c r="G15" s="26">
        <f t="shared" si="0"/>
        <v>7.8516036899134597E-2</v>
      </c>
      <c r="H15" s="25">
        <f>HLOOKUP(D15,Cuadro2!$B$7:$S$148,142,0)/1000</f>
        <v>13456.363320891298</v>
      </c>
      <c r="I15" s="26">
        <f t="shared" si="1"/>
        <v>1.3793107217182651E-3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4333.3057593383292</v>
      </c>
      <c r="G16" s="26">
        <f t="shared" si="0"/>
        <v>1.833107304072434E-2</v>
      </c>
      <c r="H16" s="25">
        <f>HLOOKUP(D16,Cuadro2!$B$7:$S$148,142,0)/1000</f>
        <v>2395.4637223365908</v>
      </c>
      <c r="I16" s="26">
        <f t="shared" si="1"/>
        <v>1.8089632161540407E-3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22592.854634752988</v>
      </c>
      <c r="G17" s="27">
        <f t="shared" si="0"/>
        <v>9.5573977814887218E-2</v>
      </c>
      <c r="H17" s="25">
        <f>HLOOKUP(D17,Cuadro2!$B$7:$S$148,142,0)/1000</f>
        <v>13194.268465830088</v>
      </c>
      <c r="I17" s="26">
        <f t="shared" si="1"/>
        <v>1.7123233996081653E-3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5228.9549591356981</v>
      </c>
      <c r="G18" s="27">
        <f t="shared" si="0"/>
        <v>2.2119915050077231E-2</v>
      </c>
      <c r="H18" s="25">
        <f>HLOOKUP(D18,Cuadro2!$B$7:$S$148,142,0)/1000</f>
        <v>2679.7142080112708</v>
      </c>
      <c r="I18" s="26">
        <f t="shared" si="1"/>
        <v>1.951310682125437E-3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21359.936136730765</v>
      </c>
      <c r="G19" s="27">
        <f t="shared" si="0"/>
        <v>9.0358394079121357E-2</v>
      </c>
      <c r="H19" s="25">
        <f>HLOOKUP(D19,Cuadro2!$B$7:$S$148,142,0)/1000</f>
        <v>17324.180681882775</v>
      </c>
      <c r="I19" s="26">
        <f t="shared" si="1"/>
        <v>1.2329550544960828E-3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2118.2128962284137</v>
      </c>
      <c r="G20" s="27">
        <f t="shared" si="0"/>
        <v>8.9606220915498663E-3</v>
      </c>
      <c r="H20" s="25">
        <f>HLOOKUP(D20,Cuadro2!$B$7:$S$148,142,0)/1000</f>
        <v>4526.9912850708561</v>
      </c>
      <c r="I20" s="26">
        <f t="shared" si="1"/>
        <v>4.679074384821263E-4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4990.8854985572953</v>
      </c>
      <c r="G21" s="27">
        <f t="shared" si="0"/>
        <v>2.1112815871528863E-2</v>
      </c>
      <c r="H21" s="25">
        <f>HLOOKUP(D21,Cuadro2!$B$7:$S$148,142,0)/1000</f>
        <v>4445.4286723284758</v>
      </c>
      <c r="I21" s="26">
        <f t="shared" si="1"/>
        <v>1.1227006136942726E-3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5831.4639249917664</v>
      </c>
      <c r="G22" s="26">
        <f t="shared" si="0"/>
        <v>2.4668693390261866E-2</v>
      </c>
      <c r="H22" s="25">
        <f>HLOOKUP(D22,Cuadro2!$B$7:$S$148,142,0)/1000</f>
        <v>3487.6487261059483</v>
      </c>
      <c r="I22" s="26">
        <f t="shared" si="1"/>
        <v>1.6720330466029327E-3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4042.3345487457709</v>
      </c>
      <c r="G23" s="26">
        <f t="shared" si="0"/>
        <v>1.7100184935811429E-2</v>
      </c>
      <c r="H23" s="25">
        <f>HLOOKUP(D23,Cuadro2!$B$7:$S$148,142,0)/1000</f>
        <v>4158.9896245771552</v>
      </c>
      <c r="I23" s="26">
        <f t="shared" si="1"/>
        <v>9.7195110198351493E-4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2512.2904332545013</v>
      </c>
      <c r="G24" s="26">
        <f t="shared" si="0"/>
        <v>1.0627678264395838E-2</v>
      </c>
      <c r="H24" s="25">
        <f>HLOOKUP(D24,Cuadro2!$B$7:$S$148,142,0)/1000</f>
        <v>1297.526819558921</v>
      </c>
      <c r="I24" s="26">
        <f t="shared" si="1"/>
        <v>1.9362146472691215E-3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236391.27669784796</v>
      </c>
      <c r="G26" s="32">
        <f>+IF(F26&gt;0,F26/$F$26,0)</f>
        <v>1</v>
      </c>
      <c r="H26" s="31">
        <f>SUM(H9:H24)</f>
        <v>124362.25045693359</v>
      </c>
      <c r="I26" s="32">
        <f>+F26/1000/H26</f>
        <v>1.9008282322754348E-3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1" display="volver"/>
  </hyperlinks>
  <pageMargins left="0.75" right="0.75" top="1" bottom="1" header="0" footer="0"/>
  <pageSetup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Lincoln.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203784.18361730175</v>
      </c>
      <c r="G9" s="26">
        <f t="shared" ref="G9:G24" si="0">+IF(F9&gt;0,F9/$F$26,0)</f>
        <v>0.39074642776456353</v>
      </c>
      <c r="H9" s="25">
        <f>HLOOKUP(D9,Cuadro2!$B$7:$S$148,142,0)/1000</f>
        <v>9542.7400717648925</v>
      </c>
      <c r="I9" s="26">
        <f t="shared" ref="I9:I24" si="1">+F9/1000/H9</f>
        <v>2.1354892000072328E-2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59465.465170047952</v>
      </c>
      <c r="G12" s="26">
        <f t="shared" si="0"/>
        <v>0.11402218601120881</v>
      </c>
      <c r="H12" s="25">
        <f>HLOOKUP(D12,Cuadro2!$B$7:$S$148,142,0)/1000</f>
        <v>40083.506242246905</v>
      </c>
      <c r="I12" s="26">
        <f t="shared" si="1"/>
        <v>1.4835395090106412E-3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5998.2285748609556</v>
      </c>
      <c r="G13" s="26">
        <f t="shared" si="0"/>
        <v>1.1501316475785879E-2</v>
      </c>
      <c r="H13" s="25">
        <f>HLOOKUP(D13,Cuadro2!$B$7:$S$148,142,0)/1000</f>
        <v>3022.5825440694484</v>
      </c>
      <c r="I13" s="26">
        <f t="shared" si="1"/>
        <v>1.9844713874332285E-3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7903.0389527880434</v>
      </c>
      <c r="G14" s="26">
        <f t="shared" si="0"/>
        <v>1.5153699293392756E-2</v>
      </c>
      <c r="H14" s="25">
        <f>HLOOKUP(D14,Cuadro2!$B$7:$S$148,142,0)/1000</f>
        <v>4471.5448308836894</v>
      </c>
      <c r="I14" s="26">
        <f t="shared" si="1"/>
        <v>1.7674068474510195E-3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52847.50224182789</v>
      </c>
      <c r="G15" s="26">
        <f t="shared" si="0"/>
        <v>0.10133255854661323</v>
      </c>
      <c r="H15" s="25">
        <f>HLOOKUP(D15,Cuadro2!$B$7:$S$148,142,0)/1000</f>
        <v>13456.363320891298</v>
      </c>
      <c r="I15" s="26">
        <f t="shared" si="1"/>
        <v>3.9273242689412966E-3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5680.4605371532052</v>
      </c>
      <c r="G16" s="26">
        <f t="shared" si="0"/>
        <v>1.0892011458153899E-2</v>
      </c>
      <c r="H16" s="25">
        <f>HLOOKUP(D16,Cuadro2!$B$7:$S$148,142,0)/1000</f>
        <v>2395.4637223365908</v>
      </c>
      <c r="I16" s="26">
        <f t="shared" si="1"/>
        <v>2.3713406653524073E-3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58851.987240191796</v>
      </c>
      <c r="G17" s="27">
        <f t="shared" si="0"/>
        <v>0.11284587141530343</v>
      </c>
      <c r="H17" s="25">
        <f>HLOOKUP(D17,Cuadro2!$B$7:$S$148,142,0)/1000</f>
        <v>13194.268465830088</v>
      </c>
      <c r="I17" s="26">
        <f t="shared" si="1"/>
        <v>4.4604206282905321E-3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12756.748378964037</v>
      </c>
      <c r="G18" s="27">
        <f t="shared" si="0"/>
        <v>2.4460455028897422E-2</v>
      </c>
      <c r="H18" s="25">
        <f>HLOOKUP(D18,Cuadro2!$B$7:$S$148,142,0)/1000</f>
        <v>2679.7142080112708</v>
      </c>
      <c r="I18" s="26">
        <f t="shared" si="1"/>
        <v>4.7604883911972684E-3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53559.959469814326</v>
      </c>
      <c r="G19" s="27">
        <f t="shared" si="0"/>
        <v>0.10269866121380329</v>
      </c>
      <c r="H19" s="25">
        <f>HLOOKUP(D19,Cuadro2!$B$7:$S$148,142,0)/1000</f>
        <v>17324.180681882775</v>
      </c>
      <c r="I19" s="26">
        <f t="shared" si="1"/>
        <v>3.0916301586386757E-3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5790.014793763622</v>
      </c>
      <c r="G20" s="27">
        <f t="shared" si="0"/>
        <v>1.1102076506662836E-2</v>
      </c>
      <c r="H20" s="25">
        <f>HLOOKUP(D20,Cuadro2!$B$7:$S$148,142,0)/1000</f>
        <v>4526.9912850708561</v>
      </c>
      <c r="I20" s="26">
        <f t="shared" si="1"/>
        <v>1.2789984405002003E-3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15628.278291268074</v>
      </c>
      <c r="G21" s="27">
        <f t="shared" si="0"/>
        <v>2.996647632817076E-2</v>
      </c>
      <c r="H21" s="25">
        <f>HLOOKUP(D21,Cuadro2!$B$7:$S$148,142,0)/1000</f>
        <v>4445.4286723284758</v>
      </c>
      <c r="I21" s="26">
        <f t="shared" si="1"/>
        <v>3.5155840849611748E-3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21962.077529388425</v>
      </c>
      <c r="G22" s="26">
        <f t="shared" si="0"/>
        <v>4.2111233504818088E-2</v>
      </c>
      <c r="H22" s="25">
        <f>HLOOKUP(D22,Cuadro2!$B$7:$S$148,142,0)/1000</f>
        <v>3487.6487261059483</v>
      </c>
      <c r="I22" s="26">
        <f t="shared" si="1"/>
        <v>6.2971013579999104E-3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11285.402247615635</v>
      </c>
      <c r="G23" s="26">
        <f t="shared" si="0"/>
        <v>2.1639219177202077E-2</v>
      </c>
      <c r="H23" s="25">
        <f>HLOOKUP(D23,Cuadro2!$B$7:$S$148,142,0)/1000</f>
        <v>4158.9896245771552</v>
      </c>
      <c r="I23" s="26">
        <f t="shared" si="1"/>
        <v>2.7134961291861901E-3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6012.0441995066594</v>
      </c>
      <c r="G24" s="26">
        <f t="shared" si="0"/>
        <v>1.1527807275424101E-2</v>
      </c>
      <c r="H24" s="25">
        <f>HLOOKUP(D24,Cuadro2!$B$7:$S$148,142,0)/1000</f>
        <v>1297.526819558921</v>
      </c>
      <c r="I24" s="26">
        <f t="shared" si="1"/>
        <v>4.6334643021485929E-3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521525.39124449232</v>
      </c>
      <c r="G26" s="32">
        <f>+IF(F26&gt;0,F26/$F$26,0)</f>
        <v>1</v>
      </c>
      <c r="H26" s="31">
        <f>SUM(H9:H24)</f>
        <v>124362.25045693359</v>
      </c>
      <c r="I26" s="32">
        <f>+F26/1000/H26</f>
        <v>4.1935988559896279E-3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2" display="volver"/>
  </hyperlinks>
  <pageMargins left="0.75" right="0.75" top="1" bottom="1" header="0" footer="0"/>
  <pageSetup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Lobería.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129851.02533751677</v>
      </c>
      <c r="G9" s="26">
        <f t="shared" ref="G9:G24" si="0">+IF(F9&gt;0,F9/$F$26,0)</f>
        <v>0.51743571569348901</v>
      </c>
      <c r="H9" s="25">
        <f>HLOOKUP(D9,Cuadro2!$B$7:$S$148,142,0)/1000</f>
        <v>9542.7400717648925</v>
      </c>
      <c r="I9" s="26">
        <f t="shared" ref="I9:I24" si="1">+F9/1000/H9</f>
        <v>1.3607310307206275E-2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88.338135722262493</v>
      </c>
      <c r="G11" s="26">
        <f t="shared" si="0"/>
        <v>3.5201344280237309E-4</v>
      </c>
      <c r="H11" s="25">
        <f>HLOOKUP(D11,Cuadro2!$B$7:$S$148,142,0)/1000</f>
        <v>79.154315941984848</v>
      </c>
      <c r="I11" s="26">
        <f t="shared" si="1"/>
        <v>1.1160242454373406E-3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12868.319122902391</v>
      </c>
      <c r="G12" s="26">
        <f t="shared" si="0"/>
        <v>5.12782082222605E-2</v>
      </c>
      <c r="H12" s="25">
        <f>HLOOKUP(D12,Cuadro2!$B$7:$S$148,142,0)/1000</f>
        <v>40083.506242246905</v>
      </c>
      <c r="I12" s="26">
        <f t="shared" si="1"/>
        <v>3.2103776164520105E-4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2769.2474415026295</v>
      </c>
      <c r="G13" s="26">
        <f t="shared" si="0"/>
        <v>1.1035011299308381E-2</v>
      </c>
      <c r="H13" s="25">
        <f>HLOOKUP(D13,Cuadro2!$B$7:$S$148,142,0)/1000</f>
        <v>3022.5825440694484</v>
      </c>
      <c r="I13" s="26">
        <f t="shared" si="1"/>
        <v>9.1618587784678281E-4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5598.1080940383863</v>
      </c>
      <c r="G14" s="26">
        <f t="shared" si="0"/>
        <v>2.2307571778036304E-2</v>
      </c>
      <c r="H14" s="25">
        <f>HLOOKUP(D14,Cuadro2!$B$7:$S$148,142,0)/1000</f>
        <v>4471.5448308836894</v>
      </c>
      <c r="I14" s="26">
        <f t="shared" si="1"/>
        <v>1.2519405050741849E-3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25514.456955424761</v>
      </c>
      <c r="G15" s="26">
        <f t="shared" si="0"/>
        <v>0.10167105928463208</v>
      </c>
      <c r="H15" s="25">
        <f>HLOOKUP(D15,Cuadro2!$B$7:$S$148,142,0)/1000</f>
        <v>13456.363320891298</v>
      </c>
      <c r="I15" s="26">
        <f t="shared" si="1"/>
        <v>1.896088589984265E-3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1821.4959870287846</v>
      </c>
      <c r="G16" s="26">
        <f t="shared" si="0"/>
        <v>7.2583722556771113E-3</v>
      </c>
      <c r="H16" s="25">
        <f>HLOOKUP(D16,Cuadro2!$B$7:$S$148,142,0)/1000</f>
        <v>2395.4637223365908</v>
      </c>
      <c r="I16" s="26">
        <f t="shared" si="1"/>
        <v>7.6039389369339115E-4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21925.148032258989</v>
      </c>
      <c r="G17" s="27">
        <f t="shared" si="0"/>
        <v>8.7368233206240598E-2</v>
      </c>
      <c r="H17" s="25">
        <f>HLOOKUP(D17,Cuadro2!$B$7:$S$148,142,0)/1000</f>
        <v>13194.268465830088</v>
      </c>
      <c r="I17" s="26">
        <f t="shared" si="1"/>
        <v>1.6617175926834998E-3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4546.0090537342649</v>
      </c>
      <c r="G18" s="27">
        <f t="shared" si="0"/>
        <v>1.8115124175214724E-2</v>
      </c>
      <c r="H18" s="25">
        <f>HLOOKUP(D18,Cuadro2!$B$7:$S$148,142,0)/1000</f>
        <v>2679.7142080112708</v>
      </c>
      <c r="I18" s="26">
        <f t="shared" si="1"/>
        <v>1.6964529426845298E-3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21881.673450451359</v>
      </c>
      <c r="G19" s="27">
        <f t="shared" si="0"/>
        <v>8.7194993901478585E-2</v>
      </c>
      <c r="H19" s="25">
        <f>HLOOKUP(D19,Cuadro2!$B$7:$S$148,142,0)/1000</f>
        <v>17324.180681882775</v>
      </c>
      <c r="I19" s="26">
        <f t="shared" si="1"/>
        <v>1.2630711865834268E-3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4816.6695482851173</v>
      </c>
      <c r="G20" s="27">
        <f t="shared" si="0"/>
        <v>1.919366326525155E-2</v>
      </c>
      <c r="H20" s="25">
        <f>HLOOKUP(D20,Cuadro2!$B$7:$S$148,142,0)/1000</f>
        <v>4526.9912850708561</v>
      </c>
      <c r="I20" s="26">
        <f t="shared" si="1"/>
        <v>1.0639891364866471E-3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6791.1987606288812</v>
      </c>
      <c r="G21" s="27">
        <f t="shared" si="0"/>
        <v>2.7061848622210821E-2</v>
      </c>
      <c r="H21" s="25">
        <f>HLOOKUP(D21,Cuadro2!$B$7:$S$148,142,0)/1000</f>
        <v>4445.4286723284758</v>
      </c>
      <c r="I21" s="26">
        <f t="shared" si="1"/>
        <v>1.5276814141462114E-3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7257.4779763029292</v>
      </c>
      <c r="G22" s="26">
        <f t="shared" si="0"/>
        <v>2.8919897251770556E-2</v>
      </c>
      <c r="H22" s="25">
        <f>HLOOKUP(D22,Cuadro2!$B$7:$S$148,142,0)/1000</f>
        <v>3487.6487261059483</v>
      </c>
      <c r="I22" s="26">
        <f t="shared" si="1"/>
        <v>2.0809085278511103E-3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3099.9632343138492</v>
      </c>
      <c r="G23" s="26">
        <f t="shared" si="0"/>
        <v>1.2352861216162072E-2</v>
      </c>
      <c r="H23" s="25">
        <f>HLOOKUP(D23,Cuadro2!$B$7:$S$148,142,0)/1000</f>
        <v>4158.9896245771552</v>
      </c>
      <c r="I23" s="26">
        <f t="shared" si="1"/>
        <v>7.4536450295401317E-4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2121.8979527670558</v>
      </c>
      <c r="G24" s="26">
        <f t="shared" si="0"/>
        <v>8.455426385465363E-3</v>
      </c>
      <c r="H24" s="25">
        <f>HLOOKUP(D24,Cuadro2!$B$7:$S$148,142,0)/1000</f>
        <v>1297.526819558921</v>
      </c>
      <c r="I24" s="26">
        <f t="shared" si="1"/>
        <v>1.635340341934797E-3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250951.02908287843</v>
      </c>
      <c r="G26" s="32">
        <f>+IF(F26&gt;0,F26/$F$26,0)</f>
        <v>1</v>
      </c>
      <c r="H26" s="31">
        <f>SUM(H9:H24)</f>
        <v>124362.25045693359</v>
      </c>
      <c r="I26" s="32">
        <f>+F26/1000/H26</f>
        <v>2.0179035692971985E-3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3" display="volver"/>
  </hyperlinks>
  <pageMargins left="0.75" right="0.75" top="1" bottom="1" header="0" footer="0"/>
  <pageSetup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Lobos.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59420.515225916191</v>
      </c>
      <c r="G9" s="26">
        <f t="shared" ref="G9:G24" si="0">+IF(F9&gt;0,F9/$F$26,0)</f>
        <v>0.21645302375328521</v>
      </c>
      <c r="H9" s="25">
        <f>HLOOKUP(D9,Cuadro2!$B$7:$S$148,142,0)/1000</f>
        <v>9542.7400717648925</v>
      </c>
      <c r="I9" s="26">
        <f t="shared" ref="I9:I24" si="1">+F9/1000/H9</f>
        <v>6.2267770869846818E-3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4.0987872072639199E-5</v>
      </c>
      <c r="H10" s="25">
        <f>HLOOKUP(D10,Cuadro2!$B$7:$S$148,142,0)/1000</f>
        <v>196.14692543331509</v>
      </c>
      <c r="I10" s="26">
        <f t="shared" si="1"/>
        <v>5.7364950492681207E-5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40580.465098807232</v>
      </c>
      <c r="G12" s="26">
        <f t="shared" si="0"/>
        <v>0.14782376663271432</v>
      </c>
      <c r="H12" s="25">
        <f>HLOOKUP(D12,Cuadro2!$B$7:$S$148,142,0)/1000</f>
        <v>40083.506242246905</v>
      </c>
      <c r="I12" s="26">
        <f t="shared" si="1"/>
        <v>1.0123980884695297E-3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5057.9612531806433</v>
      </c>
      <c r="G13" s="26">
        <f t="shared" si="0"/>
        <v>1.8424798289201058E-2</v>
      </c>
      <c r="H13" s="25">
        <f>HLOOKUP(D13,Cuadro2!$B$7:$S$148,142,0)/1000</f>
        <v>3022.5825440694484</v>
      </c>
      <c r="I13" s="26">
        <f t="shared" si="1"/>
        <v>1.6733906119800674E-3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9138.0579451984559</v>
      </c>
      <c r="G14" s="26">
        <f t="shared" si="0"/>
        <v>3.3287497860810415E-2</v>
      </c>
      <c r="H14" s="25">
        <f>HLOOKUP(D14,Cuadro2!$B$7:$S$148,142,0)/1000</f>
        <v>4471.5448308836894</v>
      </c>
      <c r="I14" s="26">
        <f t="shared" si="1"/>
        <v>2.0436019968053292E-3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31910.364171235226</v>
      </c>
      <c r="G15" s="26">
        <f t="shared" si="0"/>
        <v>0.1162409108650717</v>
      </c>
      <c r="H15" s="25">
        <f>HLOOKUP(D15,Cuadro2!$B$7:$S$148,142,0)/1000</f>
        <v>13456.363320891298</v>
      </c>
      <c r="I15" s="26">
        <f t="shared" si="1"/>
        <v>2.3713958526739307E-3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4863.2289676111823</v>
      </c>
      <c r="G16" s="26">
        <f t="shared" si="0"/>
        <v>1.7715440723490919E-2</v>
      </c>
      <c r="H16" s="25">
        <f>HLOOKUP(D16,Cuadro2!$B$7:$S$148,142,0)/1000</f>
        <v>2395.4637223365908</v>
      </c>
      <c r="I16" s="26">
        <f t="shared" si="1"/>
        <v>2.0301826833209048E-3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40519.809269314217</v>
      </c>
      <c r="G17" s="27">
        <f t="shared" si="0"/>
        <v>0.14760281368991149</v>
      </c>
      <c r="H17" s="25">
        <f>HLOOKUP(D17,Cuadro2!$B$7:$S$148,142,0)/1000</f>
        <v>13194.268465830088</v>
      </c>
      <c r="I17" s="26">
        <f t="shared" si="1"/>
        <v>3.0710159774488873E-3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9358.2087515724634</v>
      </c>
      <c r="G18" s="27">
        <f t="shared" si="0"/>
        <v>3.4089448290560216E-2</v>
      </c>
      <c r="H18" s="25">
        <f>HLOOKUP(D18,Cuadro2!$B$7:$S$148,142,0)/1000</f>
        <v>2679.7142080112708</v>
      </c>
      <c r="I18" s="26">
        <f t="shared" si="1"/>
        <v>3.4922413455864706E-3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41001.830286572025</v>
      </c>
      <c r="G19" s="27">
        <f t="shared" si="0"/>
        <v>0.14935868716730236</v>
      </c>
      <c r="H19" s="25">
        <f>HLOOKUP(D19,Cuadro2!$B$7:$S$148,142,0)/1000</f>
        <v>17324.180681882775</v>
      </c>
      <c r="I19" s="26">
        <f t="shared" si="1"/>
        <v>2.3667399364779647E-3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4070.2029453213809</v>
      </c>
      <c r="G20" s="27">
        <f t="shared" si="0"/>
        <v>1.4826659302006349E-2</v>
      </c>
      <c r="H20" s="25">
        <f>HLOOKUP(D20,Cuadro2!$B$7:$S$148,142,0)/1000</f>
        <v>4526.9912850708561</v>
      </c>
      <c r="I20" s="26">
        <f t="shared" si="1"/>
        <v>8.9909670441472365E-4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9963.0055359720518</v>
      </c>
      <c r="G21" s="27">
        <f t="shared" si="0"/>
        <v>3.6292561007470123E-2</v>
      </c>
      <c r="H21" s="25">
        <f>HLOOKUP(D21,Cuadro2!$B$7:$S$148,142,0)/1000</f>
        <v>4445.4286723284758</v>
      </c>
      <c r="I21" s="26">
        <f t="shared" si="1"/>
        <v>2.2411799334423957E-3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7165.3559643501703</v>
      </c>
      <c r="G22" s="26">
        <f t="shared" si="0"/>
        <v>2.6101472847475084E-2</v>
      </c>
      <c r="H22" s="25">
        <f>HLOOKUP(D22,Cuadro2!$B$7:$S$148,142,0)/1000</f>
        <v>3487.6487261059483</v>
      </c>
      <c r="I22" s="26">
        <f t="shared" si="1"/>
        <v>2.0544947404581306E-3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7821.4231794582702</v>
      </c>
      <c r="G23" s="26">
        <f t="shared" si="0"/>
        <v>2.849135001288897E-2</v>
      </c>
      <c r="H23" s="25">
        <f>HLOOKUP(D23,Cuadro2!$B$7:$S$148,142,0)/1000</f>
        <v>4158.9896245771552</v>
      </c>
      <c r="I23" s="26">
        <f t="shared" si="1"/>
        <v>1.8806065620453369E-3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3637.539347600668</v>
      </c>
      <c r="G24" s="26">
        <f t="shared" si="0"/>
        <v>1.3250581685739277E-2</v>
      </c>
      <c r="H24" s="25">
        <f>HLOOKUP(D24,Cuadro2!$B$7:$S$148,142,0)/1000</f>
        <v>1297.526819558921</v>
      </c>
      <c r="I24" s="26">
        <f t="shared" si="1"/>
        <v>2.8034405861739387E-3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274519.21990077692</v>
      </c>
      <c r="G26" s="32">
        <f>+IF(F26&gt;0,F26/$F$26,0)</f>
        <v>1</v>
      </c>
      <c r="H26" s="31">
        <f>SUM(H9:H24)</f>
        <v>124362.25045693359</v>
      </c>
      <c r="I26" s="32">
        <f>+F26/1000/H26</f>
        <v>2.2074159875053274E-3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4" display="volver"/>
  </hyperlinks>
  <pageMargins left="0.75" right="0.75" top="1" bottom="1" header="0" footer="0"/>
  <pageSetup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Lomas de Zamora.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183.77532450884024</v>
      </c>
      <c r="G9" s="26">
        <f t="shared" ref="G9:G24" si="0">+IF(F9&gt;0,F9/$F$26,0)</f>
        <v>4.8457213998769816E-5</v>
      </c>
      <c r="H9" s="25">
        <f>HLOOKUP(D9,Cuadro2!$B$7:$S$148,142,0)/1000</f>
        <v>9542.7400717648925</v>
      </c>
      <c r="I9" s="26">
        <f t="shared" ref="I9:I24" si="1">+F9/1000/H9</f>
        <v>1.9258129544217138E-5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123.77154533451129</v>
      </c>
      <c r="G10" s="26">
        <f t="shared" si="0"/>
        <v>3.2635634165044542E-5</v>
      </c>
      <c r="H10" s="25">
        <f>HLOOKUP(D10,Cuadro2!$B$7:$S$148,142,0)/1000</f>
        <v>196.14692543331509</v>
      </c>
      <c r="I10" s="26">
        <f t="shared" si="1"/>
        <v>6.310144554194933E-4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658984.93453515193</v>
      </c>
      <c r="G12" s="26">
        <f t="shared" si="0"/>
        <v>0.17375876810490468</v>
      </c>
      <c r="H12" s="25">
        <f>HLOOKUP(D12,Cuadro2!$B$7:$S$148,142,0)/1000</f>
        <v>40083.506242246905</v>
      </c>
      <c r="I12" s="26">
        <f t="shared" si="1"/>
        <v>1.6440301668036218E-2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101364.9729353544</v>
      </c>
      <c r="G13" s="26">
        <f t="shared" si="0"/>
        <v>2.6727550059484188E-2</v>
      </c>
      <c r="H13" s="25">
        <f>HLOOKUP(D13,Cuadro2!$B$7:$S$148,142,0)/1000</f>
        <v>3022.5825440694484</v>
      </c>
      <c r="I13" s="26">
        <f t="shared" si="1"/>
        <v>3.353588246390183E-2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105205.40697225326</v>
      </c>
      <c r="G14" s="26">
        <f t="shared" si="0"/>
        <v>2.7740181839466249E-2</v>
      </c>
      <c r="H14" s="25">
        <f>HLOOKUP(D14,Cuadro2!$B$7:$S$148,142,0)/1000</f>
        <v>4471.5448308836894</v>
      </c>
      <c r="I14" s="26">
        <f t="shared" si="1"/>
        <v>2.35277540427705E-2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864979.64755615848</v>
      </c>
      <c r="G15" s="26">
        <f t="shared" si="0"/>
        <v>0.22807471023778839</v>
      </c>
      <c r="H15" s="25">
        <f>HLOOKUP(D15,Cuadro2!$B$7:$S$148,142,0)/1000</f>
        <v>13456.363320891298</v>
      </c>
      <c r="I15" s="26">
        <f t="shared" si="1"/>
        <v>6.4280342833286819E-2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58073.84587075124</v>
      </c>
      <c r="G16" s="26">
        <f t="shared" si="0"/>
        <v>1.5312701988754751E-2</v>
      </c>
      <c r="H16" s="25">
        <f>HLOOKUP(D16,Cuadro2!$B$7:$S$148,142,0)/1000</f>
        <v>2395.4637223365908</v>
      </c>
      <c r="I16" s="26">
        <f t="shared" si="1"/>
        <v>2.4243258342524457E-2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618896.58888492279</v>
      </c>
      <c r="G17" s="27">
        <f t="shared" si="0"/>
        <v>0.16318841787305752</v>
      </c>
      <c r="H17" s="25">
        <f>HLOOKUP(D17,Cuadro2!$B$7:$S$148,142,0)/1000</f>
        <v>13194.268465830088</v>
      </c>
      <c r="I17" s="26">
        <f t="shared" si="1"/>
        <v>4.6906472343481026E-2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94533.311693183059</v>
      </c>
      <c r="G18" s="27">
        <f t="shared" si="0"/>
        <v>2.492620229060527E-2</v>
      </c>
      <c r="H18" s="25">
        <f>HLOOKUP(D18,Cuadro2!$B$7:$S$148,142,0)/1000</f>
        <v>2679.7142080112708</v>
      </c>
      <c r="I18" s="26">
        <f t="shared" si="1"/>
        <v>3.5277385704253976E-2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660929.4399169744</v>
      </c>
      <c r="G19" s="27">
        <f t="shared" si="0"/>
        <v>0.17427148826285058</v>
      </c>
      <c r="H19" s="25">
        <f>HLOOKUP(D19,Cuadro2!$B$7:$S$148,142,0)/1000</f>
        <v>17324.180681882775</v>
      </c>
      <c r="I19" s="26">
        <f t="shared" si="1"/>
        <v>3.815068960855153E-2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120136.53976719145</v>
      </c>
      <c r="G20" s="27">
        <f t="shared" si="0"/>
        <v>3.1677169022169147E-2</v>
      </c>
      <c r="H20" s="25">
        <f>HLOOKUP(D20,Cuadro2!$B$7:$S$148,142,0)/1000</f>
        <v>4526.9912850708561</v>
      </c>
      <c r="I20" s="26">
        <f t="shared" si="1"/>
        <v>2.6537833232279148E-2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212076.64001849596</v>
      </c>
      <c r="G21" s="27">
        <f t="shared" si="0"/>
        <v>5.5919602683231762E-2</v>
      </c>
      <c r="H21" s="25">
        <f>HLOOKUP(D21,Cuadro2!$B$7:$S$148,142,0)/1000</f>
        <v>4445.4286723284758</v>
      </c>
      <c r="I21" s="26">
        <f t="shared" si="1"/>
        <v>4.7706679299256899E-2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126892.56168905518</v>
      </c>
      <c r="G22" s="26">
        <f t="shared" si="0"/>
        <v>3.3458572488184429E-2</v>
      </c>
      <c r="H22" s="25">
        <f>HLOOKUP(D22,Cuadro2!$B$7:$S$148,142,0)/1000</f>
        <v>3487.6487261059483</v>
      </c>
      <c r="I22" s="26">
        <f t="shared" si="1"/>
        <v>3.6383412337151873E-2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122633.1638868773</v>
      </c>
      <c r="G23" s="26">
        <f t="shared" si="0"/>
        <v>3.2335469855349221E-2</v>
      </c>
      <c r="H23" s="25">
        <f>HLOOKUP(D23,Cuadro2!$B$7:$S$148,142,0)/1000</f>
        <v>4158.9896245771552</v>
      </c>
      <c r="I23" s="26">
        <f t="shared" si="1"/>
        <v>2.9486287525746214E-2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47513.06130167791</v>
      </c>
      <c r="G24" s="26">
        <f t="shared" si="0"/>
        <v>1.2528072445990017E-2</v>
      </c>
      <c r="H24" s="25">
        <f>HLOOKUP(D24,Cuadro2!$B$7:$S$148,142,0)/1000</f>
        <v>1297.526819558921</v>
      </c>
      <c r="I24" s="26">
        <f t="shared" si="1"/>
        <v>3.6618172808042158E-2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3792527.6618978907</v>
      </c>
      <c r="G26" s="32">
        <f>+IF(F26&gt;0,F26/$F$26,0)</f>
        <v>1</v>
      </c>
      <c r="H26" s="31">
        <f>SUM(H9:H24)</f>
        <v>124362.25045693359</v>
      </c>
      <c r="I26" s="32">
        <f>+F26/1000/H26</f>
        <v>3.0495810810461616E-2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5" display="volver"/>
  </hyperlinks>
  <pageMargins left="0.75" right="0.75" top="1" bottom="1" header="0" footer="0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Alberti.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84116.226735153323</v>
      </c>
      <c r="G9" s="26">
        <f t="shared" ref="G9:G24" si="0">+IF(F9&gt;0,F9/$F$26,0)</f>
        <v>0.52790021233043649</v>
      </c>
      <c r="H9" s="25">
        <f>HLOOKUP(D9,Cuadro2!$B$7:$S$148,142,0)/1000</f>
        <v>9542.7400717648925</v>
      </c>
      <c r="I9" s="26">
        <f>+F9/1000/H9</f>
        <v>8.814682795776534E-3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ref="I10:I24" si="1">+F10/1000/H10</f>
        <v>0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8358.8780486069918</v>
      </c>
      <c r="G12" s="26">
        <f t="shared" si="0"/>
        <v>5.2459004260824116E-2</v>
      </c>
      <c r="H12" s="25">
        <f>HLOOKUP(D12,Cuadro2!$B$7:$S$148,142,0)/1000</f>
        <v>40083.506242246905</v>
      </c>
      <c r="I12" s="26">
        <f t="shared" si="1"/>
        <v>2.0853659852233599E-4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2220.0053527848449</v>
      </c>
      <c r="G13" s="26">
        <f t="shared" si="0"/>
        <v>1.3932404514526981E-2</v>
      </c>
      <c r="H13" s="25">
        <f>HLOOKUP(D13,Cuadro2!$B$7:$S$148,142,0)/1000</f>
        <v>3022.5825440694484</v>
      </c>
      <c r="I13" s="26">
        <f t="shared" si="1"/>
        <v>7.344730277559086E-4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2353.2412613437914</v>
      </c>
      <c r="G14" s="26">
        <f t="shared" si="0"/>
        <v>1.476857212627403E-2</v>
      </c>
      <c r="H14" s="25">
        <f>HLOOKUP(D14,Cuadro2!$B$7:$S$148,142,0)/1000</f>
        <v>4471.5448308836894</v>
      </c>
      <c r="I14" s="26">
        <f t="shared" si="1"/>
        <v>5.2627030485988258E-4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11460.519865865524</v>
      </c>
      <c r="G15" s="26">
        <f t="shared" si="0"/>
        <v>7.1924420595523619E-2</v>
      </c>
      <c r="H15" s="25">
        <f>HLOOKUP(D15,Cuadro2!$B$7:$S$148,142,0)/1000</f>
        <v>13456.363320891298</v>
      </c>
      <c r="I15" s="26">
        <f t="shared" si="1"/>
        <v>8.516803234699243E-4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1373.0546640931314</v>
      </c>
      <c r="G16" s="26">
        <f t="shared" si="0"/>
        <v>8.6170751690784215E-3</v>
      </c>
      <c r="H16" s="25">
        <f>HLOOKUP(D16,Cuadro2!$B$7:$S$148,142,0)/1000</f>
        <v>2395.4637223365908</v>
      </c>
      <c r="I16" s="26">
        <f t="shared" si="1"/>
        <v>5.7318950451640401E-4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15987.267116567149</v>
      </c>
      <c r="G17" s="27">
        <f t="shared" si="0"/>
        <v>0.10033357454314037</v>
      </c>
      <c r="H17" s="25">
        <f>HLOOKUP(D17,Cuadro2!$B$7:$S$148,142,0)/1000</f>
        <v>13194.268465830088</v>
      </c>
      <c r="I17" s="26">
        <f t="shared" si="1"/>
        <v>1.2116827210216499E-3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4038.5633437871375</v>
      </c>
      <c r="G18" s="27">
        <f t="shared" si="0"/>
        <v>2.5345388511158369E-2</v>
      </c>
      <c r="H18" s="25">
        <f>HLOOKUP(D18,Cuadro2!$B$7:$S$148,142,0)/1000</f>
        <v>2679.7142080112708</v>
      </c>
      <c r="I18" s="26">
        <f t="shared" si="1"/>
        <v>1.5070873348036341E-3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14789.512586140107</v>
      </c>
      <c r="G19" s="27">
        <f t="shared" si="0"/>
        <v>9.2816655448290708E-2</v>
      </c>
      <c r="H19" s="25">
        <f>HLOOKUP(D19,Cuadro2!$B$7:$S$148,142,0)/1000</f>
        <v>17324.180681882775</v>
      </c>
      <c r="I19" s="26">
        <f t="shared" si="1"/>
        <v>8.5369189214279178E-4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2009.5431055247141</v>
      </c>
      <c r="G20" s="27">
        <f t="shared" si="0"/>
        <v>1.261157654436635E-2</v>
      </c>
      <c r="H20" s="25">
        <f>HLOOKUP(D20,Cuadro2!$B$7:$S$148,142,0)/1000</f>
        <v>4526.9912850708561</v>
      </c>
      <c r="I20" s="26">
        <f t="shared" si="1"/>
        <v>4.4390257877274905E-4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4736.0304049121705</v>
      </c>
      <c r="G21" s="27">
        <f t="shared" si="0"/>
        <v>2.9722582115201922E-2</v>
      </c>
      <c r="H21" s="25">
        <f>HLOOKUP(D21,Cuadro2!$B$7:$S$148,142,0)/1000</f>
        <v>4445.4286723284758</v>
      </c>
      <c r="I21" s="26">
        <f t="shared" si="1"/>
        <v>1.0653709133592916E-3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4426.3557970108141</v>
      </c>
      <c r="G22" s="26">
        <f t="shared" si="0"/>
        <v>2.7779112970072625E-2</v>
      </c>
      <c r="H22" s="25">
        <f>HLOOKUP(D22,Cuadro2!$B$7:$S$148,142,0)/1000</f>
        <v>3487.6487261059483</v>
      </c>
      <c r="I22" s="26">
        <f t="shared" si="1"/>
        <v>1.2691518397132146E-3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1933.3457134982041</v>
      </c>
      <c r="G23" s="26">
        <f t="shared" si="0"/>
        <v>1.2133373693488712E-2</v>
      </c>
      <c r="H23" s="25">
        <f>HLOOKUP(D23,Cuadro2!$B$7:$S$148,142,0)/1000</f>
        <v>4158.9896245771552</v>
      </c>
      <c r="I23" s="26">
        <f t="shared" si="1"/>
        <v>4.6485947021201513E-4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1538.6056583916964</v>
      </c>
      <c r="G24" s="26">
        <f t="shared" si="0"/>
        <v>9.6560471776172222E-3</v>
      </c>
      <c r="H24" s="25">
        <f>HLOOKUP(D24,Cuadro2!$B$7:$S$148,142,0)/1000</f>
        <v>1297.526819558921</v>
      </c>
      <c r="I24" s="26">
        <f t="shared" si="1"/>
        <v>1.1857987327882186E-3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34"/>
      <c r="E26" s="19" t="s">
        <v>137</v>
      </c>
      <c r="F26" s="31">
        <f>SUM(F9:F24)</f>
        <v>159341.1496536796</v>
      </c>
      <c r="G26" s="32">
        <f>+IF(F26&gt;0,F26/$F$26,0)</f>
        <v>1</v>
      </c>
      <c r="H26" s="31">
        <f>SUM(H9:H24)</f>
        <v>124362.25045693359</v>
      </c>
      <c r="I26" s="32">
        <f>+F26/1000/H26</f>
        <v>1.2812662127633268E-3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4" display="volver"/>
  </hyperlinks>
  <pageMargins left="0.75" right="0.75" top="1" bottom="1" header="0" footer="0"/>
  <pageSetup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Luján.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20428.687501564382</v>
      </c>
      <c r="G9" s="26">
        <f t="shared" ref="G9:G24" si="0">+IF(F9&gt;0,F9/$F$26,0)</f>
        <v>2.7442734603907552E-2</v>
      </c>
      <c r="H9" s="25">
        <f>HLOOKUP(D9,Cuadro2!$B$7:$S$148,142,0)/1000</f>
        <v>9542.7400717648925</v>
      </c>
      <c r="I9" s="26">
        <f t="shared" ref="I9:I24" si="1">+F9/1000/H9</f>
        <v>2.1407569888662152E-3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5.0384133495729737E-6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206611.52249453752</v>
      </c>
      <c r="G12" s="26">
        <f t="shared" si="0"/>
        <v>0.27755014498570574</v>
      </c>
      <c r="H12" s="25">
        <f>HLOOKUP(D12,Cuadro2!$B$7:$S$148,142,0)/1000</f>
        <v>40083.506242246905</v>
      </c>
      <c r="I12" s="26">
        <f t="shared" si="1"/>
        <v>5.1545271824742396E-3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29282.598837774633</v>
      </c>
      <c r="G13" s="26">
        <f t="shared" si="0"/>
        <v>3.933657452815819E-2</v>
      </c>
      <c r="H13" s="25">
        <f>HLOOKUP(D13,Cuadro2!$B$7:$S$148,142,0)/1000</f>
        <v>3022.5825440694484</v>
      </c>
      <c r="I13" s="26">
        <f t="shared" si="1"/>
        <v>9.6879401673345394E-3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35146.201389845082</v>
      </c>
      <c r="G14" s="26">
        <f t="shared" si="0"/>
        <v>4.7213404042875766E-2</v>
      </c>
      <c r="H14" s="25">
        <f>HLOOKUP(D14,Cuadro2!$B$7:$S$148,142,0)/1000</f>
        <v>4471.5448308836894</v>
      </c>
      <c r="I14" s="26">
        <f t="shared" si="1"/>
        <v>7.8599684715448346E-3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86878.48962992795</v>
      </c>
      <c r="G15" s="26">
        <f t="shared" si="0"/>
        <v>0.11670761195597476</v>
      </c>
      <c r="H15" s="25">
        <f>HLOOKUP(D15,Cuadro2!$B$7:$S$148,142,0)/1000</f>
        <v>13456.363320891298</v>
      </c>
      <c r="I15" s="26">
        <f t="shared" si="1"/>
        <v>6.4563127167536569E-3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16817.812439840196</v>
      </c>
      <c r="G16" s="26">
        <f t="shared" si="0"/>
        <v>2.2592090821766539E-2</v>
      </c>
      <c r="H16" s="25">
        <f>HLOOKUP(D16,Cuadro2!$B$7:$S$148,142,0)/1000</f>
        <v>2395.4637223365908</v>
      </c>
      <c r="I16" s="26">
        <f t="shared" si="1"/>
        <v>7.0206917696235089E-3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80034.826810803817</v>
      </c>
      <c r="G17" s="27">
        <f t="shared" si="0"/>
        <v>0.1075142253299631</v>
      </c>
      <c r="H17" s="25">
        <f>HLOOKUP(D17,Cuadro2!$B$7:$S$148,142,0)/1000</f>
        <v>13194.268465830088</v>
      </c>
      <c r="I17" s="26">
        <f t="shared" si="1"/>
        <v>6.0658783029975743E-3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27445.637669739968</v>
      </c>
      <c r="G18" s="27">
        <f t="shared" si="0"/>
        <v>3.6868905579372377E-2</v>
      </c>
      <c r="H18" s="25">
        <f>HLOOKUP(D18,Cuadro2!$B$7:$S$148,142,0)/1000</f>
        <v>2679.7142080112708</v>
      </c>
      <c r="I18" s="26">
        <f t="shared" si="1"/>
        <v>1.0242001773057932E-2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111256.72920095007</v>
      </c>
      <c r="G19" s="27">
        <f t="shared" si="0"/>
        <v>0.14945594973375936</v>
      </c>
      <c r="H19" s="25">
        <f>HLOOKUP(D19,Cuadro2!$B$7:$S$148,142,0)/1000</f>
        <v>17324.180681882775</v>
      </c>
      <c r="I19" s="26">
        <f t="shared" si="1"/>
        <v>6.4220485368927001E-3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11159.574028753608</v>
      </c>
      <c r="G20" s="27">
        <f t="shared" si="0"/>
        <v>1.499113579079874E-2</v>
      </c>
      <c r="H20" s="25">
        <f>HLOOKUP(D20,Cuadro2!$B$7:$S$148,142,0)/1000</f>
        <v>4526.9912850708561</v>
      </c>
      <c r="I20" s="26">
        <f t="shared" si="1"/>
        <v>2.4651193974142894E-3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38960.601180863516</v>
      </c>
      <c r="G21" s="27">
        <f t="shared" si="0"/>
        <v>5.2337451347926729E-2</v>
      </c>
      <c r="H21" s="25">
        <f>HLOOKUP(D21,Cuadro2!$B$7:$S$148,142,0)/1000</f>
        <v>4445.4286723284758</v>
      </c>
      <c r="I21" s="26">
        <f t="shared" si="1"/>
        <v>8.7641944236743988E-3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52662.580702558153</v>
      </c>
      <c r="G22" s="26">
        <f t="shared" si="0"/>
        <v>7.07439097918795E-2</v>
      </c>
      <c r="H22" s="25">
        <f>HLOOKUP(D22,Cuadro2!$B$7:$S$148,142,0)/1000</f>
        <v>3487.6487261059483</v>
      </c>
      <c r="I22" s="26">
        <f t="shared" si="1"/>
        <v>1.5099737627922554E-2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18940.962949270968</v>
      </c>
      <c r="G23" s="26">
        <f t="shared" si="0"/>
        <v>2.5444210222486628E-2</v>
      </c>
      <c r="H23" s="25">
        <f>HLOOKUP(D23,Cuadro2!$B$7:$S$148,142,0)/1000</f>
        <v>4158.9896245771552</v>
      </c>
      <c r="I23" s="26">
        <f t="shared" si="1"/>
        <v>4.5542222171801395E-3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8781.5343846117121</v>
      </c>
      <c r="G24" s="26">
        <f t="shared" si="0"/>
        <v>1.1796612852075467E-2</v>
      </c>
      <c r="H24" s="25">
        <f>HLOOKUP(D24,Cuadro2!$B$7:$S$148,142,0)/1000</f>
        <v>1297.526819558921</v>
      </c>
      <c r="I24" s="26">
        <f t="shared" si="1"/>
        <v>6.7679020211673865E-3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744411.50987393048</v>
      </c>
      <c r="G26" s="32">
        <f>+IF(F26&gt;0,F26/$F$26,0)</f>
        <v>1</v>
      </c>
      <c r="H26" s="31">
        <f>SUM(H9:H24)</f>
        <v>124362.25045693359</v>
      </c>
      <c r="I26" s="32">
        <f>+F26/1000/H26</f>
        <v>5.9858317708050713E-3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6" display="volver"/>
  </hyperlinks>
  <pageMargins left="0.75" right="0.75" top="1" bottom="1" header="0" footer="0"/>
  <pageSetup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Magdalena.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33629.087630521419</v>
      </c>
      <c r="G9" s="26">
        <f t="shared" ref="G9:G24" si="0">+IF(F9&gt;0,F9/$F$26,0)</f>
        <v>0.26715399518969307</v>
      </c>
      <c r="H9" s="25">
        <f>HLOOKUP(D9,Cuadro2!$B$7:$S$148,142,0)/1000</f>
        <v>9542.7400717648925</v>
      </c>
      <c r="I9" s="26">
        <f t="shared" ref="I9:I24" si="1">+F9/1000/H9</f>
        <v>3.5240494216145879E-3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6680.5372156488802</v>
      </c>
      <c r="G12" s="26">
        <f t="shared" si="0"/>
        <v>5.3071086161559193E-2</v>
      </c>
      <c r="H12" s="25">
        <f>HLOOKUP(D12,Cuadro2!$B$7:$S$148,142,0)/1000</f>
        <v>40083.506242246905</v>
      </c>
      <c r="I12" s="26">
        <f t="shared" si="1"/>
        <v>1.6666549017131088E-4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2851.8939375051491</v>
      </c>
      <c r="G13" s="26">
        <f t="shared" si="0"/>
        <v>2.2655829014233422E-2</v>
      </c>
      <c r="H13" s="25">
        <f>HLOOKUP(D13,Cuadro2!$B$7:$S$148,142,0)/1000</f>
        <v>3022.5825440694484</v>
      </c>
      <c r="I13" s="26">
        <f t="shared" si="1"/>
        <v>9.4352888495991471E-4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6570.6731074119471</v>
      </c>
      <c r="G14" s="26">
        <f t="shared" si="0"/>
        <v>5.2198310909196674E-2</v>
      </c>
      <c r="H14" s="25">
        <f>HLOOKUP(D14,Cuadro2!$B$7:$S$148,142,0)/1000</f>
        <v>4471.5448308836894</v>
      </c>
      <c r="I14" s="26">
        <f t="shared" si="1"/>
        <v>1.4694414024500381E-3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14259.717504090921</v>
      </c>
      <c r="G15" s="26">
        <f t="shared" si="0"/>
        <v>0.11328111375929176</v>
      </c>
      <c r="H15" s="25">
        <f>HLOOKUP(D15,Cuadro2!$B$7:$S$148,142,0)/1000</f>
        <v>13456.363320891298</v>
      </c>
      <c r="I15" s="26">
        <f t="shared" si="1"/>
        <v>1.0597006905983578E-3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410.30441161547861</v>
      </c>
      <c r="G16" s="26">
        <f t="shared" si="0"/>
        <v>3.2595134310913166E-3</v>
      </c>
      <c r="H16" s="25">
        <f>HLOOKUP(D16,Cuadro2!$B$7:$S$148,142,0)/1000</f>
        <v>2395.4637223365908</v>
      </c>
      <c r="I16" s="26">
        <f t="shared" si="1"/>
        <v>1.7128391792769801E-4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8254.7581171481106</v>
      </c>
      <c r="G17" s="27">
        <f t="shared" si="0"/>
        <v>6.5576908732997152E-2</v>
      </c>
      <c r="H17" s="25">
        <f>HLOOKUP(D17,Cuadro2!$B$7:$S$148,142,0)/1000</f>
        <v>13194.268465830088</v>
      </c>
      <c r="I17" s="26">
        <f t="shared" si="1"/>
        <v>6.2563211734897655E-4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3480.9990918448789</v>
      </c>
      <c r="G18" s="27">
        <f t="shared" si="0"/>
        <v>2.7653524973839255E-2</v>
      </c>
      <c r="H18" s="25">
        <f>HLOOKUP(D18,Cuadro2!$B$7:$S$148,142,0)/1000</f>
        <v>2679.7142080112708</v>
      </c>
      <c r="I18" s="26">
        <f t="shared" si="1"/>
        <v>1.2990187839576652E-3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19459.558354829278</v>
      </c>
      <c r="G19" s="27">
        <f t="shared" si="0"/>
        <v>0.15458934884695852</v>
      </c>
      <c r="H19" s="25">
        <f>HLOOKUP(D19,Cuadro2!$B$7:$S$148,142,0)/1000</f>
        <v>17324.180681882775</v>
      </c>
      <c r="I19" s="26">
        <f t="shared" si="1"/>
        <v>1.1232599516339396E-3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11172.536038786664</v>
      </c>
      <c r="G20" s="27">
        <f t="shared" si="0"/>
        <v>8.8756128978465715E-2</v>
      </c>
      <c r="H20" s="25">
        <f>HLOOKUP(D20,Cuadro2!$B$7:$S$148,142,0)/1000</f>
        <v>4526.9912850708561</v>
      </c>
      <c r="I20" s="26">
        <f t="shared" si="1"/>
        <v>2.4679826699979591E-3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6272.3106256153496</v>
      </c>
      <c r="G21" s="27">
        <f t="shared" si="0"/>
        <v>4.9828079224578201E-2</v>
      </c>
      <c r="H21" s="25">
        <f>HLOOKUP(D21,Cuadro2!$B$7:$S$148,142,0)/1000</f>
        <v>4445.4286723284758</v>
      </c>
      <c r="I21" s="26">
        <f t="shared" si="1"/>
        <v>1.4109574324426106E-3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7493.4380932349777</v>
      </c>
      <c r="G22" s="26">
        <f t="shared" si="0"/>
        <v>5.9528880066833996E-2</v>
      </c>
      <c r="H22" s="25">
        <f>HLOOKUP(D22,Cuadro2!$B$7:$S$148,142,0)/1000</f>
        <v>3487.6487261059483</v>
      </c>
      <c r="I22" s="26">
        <f t="shared" si="1"/>
        <v>2.1485644575225324E-3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3694.3886934025554</v>
      </c>
      <c r="G23" s="26">
        <f t="shared" si="0"/>
        <v>2.9348720669137577E-2</v>
      </c>
      <c r="H23" s="25">
        <f>HLOOKUP(D23,Cuadro2!$B$7:$S$148,142,0)/1000</f>
        <v>4158.9896245771552</v>
      </c>
      <c r="I23" s="26">
        <f t="shared" si="1"/>
        <v>8.882899518601622E-4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1648.8341234705044</v>
      </c>
      <c r="G24" s="26">
        <f t="shared" si="0"/>
        <v>1.3098560042124197E-2</v>
      </c>
      <c r="H24" s="25">
        <f>HLOOKUP(D24,Cuadro2!$B$7:$S$148,142,0)/1000</f>
        <v>1297.526819558921</v>
      </c>
      <c r="I24" s="26">
        <f t="shared" si="1"/>
        <v>1.2707514778237926E-3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125879.03694512611</v>
      </c>
      <c r="G26" s="32">
        <f>+IF(F26&gt;0,F26/$F$26,0)</f>
        <v>1</v>
      </c>
      <c r="H26" s="31">
        <f>SUM(H9:H24)</f>
        <v>124362.25045693359</v>
      </c>
      <c r="I26" s="32">
        <f>+F26/1000/H26</f>
        <v>1.0121965184983347E-3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7" display="volver"/>
  </hyperlinks>
  <pageMargins left="0.75" right="0.75" top="1" bottom="1" header="0" footer="0"/>
  <pageSetup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Maipú.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30030.739889264209</v>
      </c>
      <c r="G9" s="26">
        <f t="shared" ref="G9:G24" si="0">+IF(F9&gt;0,F9/$F$26,0)</f>
        <v>0.32843651914486488</v>
      </c>
      <c r="H9" s="25">
        <f>HLOOKUP(D9,Cuadro2!$B$7:$S$148,142,0)/1000</f>
        <v>9542.7400717648925</v>
      </c>
      <c r="I9" s="26">
        <f t="shared" ref="I9:I24" si="1">+F9/1000/H9</f>
        <v>3.1469724275650464E-3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5949.6133765374125</v>
      </c>
      <c r="G12" s="26">
        <f t="shared" si="0"/>
        <v>6.5069003123237781E-2</v>
      </c>
      <c r="H12" s="25">
        <f>HLOOKUP(D12,Cuadro2!$B$7:$S$148,142,0)/1000</f>
        <v>40083.506242246905</v>
      </c>
      <c r="I12" s="26">
        <f t="shared" si="1"/>
        <v>1.4843046265914443E-4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1589.4246513651399</v>
      </c>
      <c r="G13" s="26">
        <f t="shared" si="0"/>
        <v>1.7383024922540367E-2</v>
      </c>
      <c r="H13" s="25">
        <f>HLOOKUP(D13,Cuadro2!$B$7:$S$148,142,0)/1000</f>
        <v>3022.5825440694484</v>
      </c>
      <c r="I13" s="26">
        <f t="shared" si="1"/>
        <v>5.2584987446702472E-4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1672.7424899917116</v>
      </c>
      <c r="G14" s="26">
        <f t="shared" si="0"/>
        <v>1.829424525883876E-2</v>
      </c>
      <c r="H14" s="25">
        <f>HLOOKUP(D14,Cuadro2!$B$7:$S$148,142,0)/1000</f>
        <v>4471.5448308836894</v>
      </c>
      <c r="I14" s="26">
        <f t="shared" si="1"/>
        <v>3.7408603810444986E-4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6867.488139684483</v>
      </c>
      <c r="G15" s="26">
        <f t="shared" si="0"/>
        <v>7.5107503450920751E-2</v>
      </c>
      <c r="H15" s="25">
        <f>HLOOKUP(D15,Cuadro2!$B$7:$S$148,142,0)/1000</f>
        <v>13456.363320891298</v>
      </c>
      <c r="I15" s="26">
        <f t="shared" si="1"/>
        <v>5.103524612049199E-4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1281.0431690075204</v>
      </c>
      <c r="G16" s="26">
        <f t="shared" si="0"/>
        <v>1.4010356083619143E-2</v>
      </c>
      <c r="H16" s="25">
        <f>HLOOKUP(D16,Cuadro2!$B$7:$S$148,142,0)/1000</f>
        <v>2395.4637223365908</v>
      </c>
      <c r="I16" s="26">
        <f t="shared" si="1"/>
        <v>5.3477878085248615E-4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10347.488880915138</v>
      </c>
      <c r="G17" s="27">
        <f t="shared" si="0"/>
        <v>0.11316714947649026</v>
      </c>
      <c r="H17" s="25">
        <f>HLOOKUP(D17,Cuadro2!$B$7:$S$148,142,0)/1000</f>
        <v>13194.268465830088</v>
      </c>
      <c r="I17" s="26">
        <f t="shared" si="1"/>
        <v>7.8424119591871211E-4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2525.8978393673706</v>
      </c>
      <c r="G18" s="27">
        <f t="shared" si="0"/>
        <v>2.7624930226042472E-2</v>
      </c>
      <c r="H18" s="25">
        <f>HLOOKUP(D18,Cuadro2!$B$7:$S$148,142,0)/1000</f>
        <v>2679.7142080112708</v>
      </c>
      <c r="I18" s="26">
        <f t="shared" si="1"/>
        <v>9.425997114975729E-4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13842.86043561208</v>
      </c>
      <c r="G19" s="27">
        <f t="shared" si="0"/>
        <v>0.15139490113282036</v>
      </c>
      <c r="H19" s="25">
        <f>HLOOKUP(D19,Cuadro2!$B$7:$S$148,142,0)/1000</f>
        <v>17324.180681882775</v>
      </c>
      <c r="I19" s="26">
        <f t="shared" si="1"/>
        <v>7.9904849122756038E-4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3271.1492430761832</v>
      </c>
      <c r="G20" s="27">
        <f t="shared" si="0"/>
        <v>3.5775504531720827E-2</v>
      </c>
      <c r="H20" s="25">
        <f>HLOOKUP(D20,Cuadro2!$B$7:$S$148,142,0)/1000</f>
        <v>4526.9912850708561</v>
      </c>
      <c r="I20" s="26">
        <f t="shared" si="1"/>
        <v>7.2258792586232768E-4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4319.233074377591</v>
      </c>
      <c r="G21" s="27">
        <f t="shared" si="0"/>
        <v>4.7238059453576342E-2</v>
      </c>
      <c r="H21" s="25">
        <f>HLOOKUP(D21,Cuadro2!$B$7:$S$148,142,0)/1000</f>
        <v>4445.4286723284758</v>
      </c>
      <c r="I21" s="26">
        <f t="shared" si="1"/>
        <v>9.7161227695848171E-4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6049.3272865683994</v>
      </c>
      <c r="G22" s="26">
        <f t="shared" si="0"/>
        <v>6.6159542005784902E-2</v>
      </c>
      <c r="H22" s="25">
        <f>HLOOKUP(D22,Cuadro2!$B$7:$S$148,142,0)/1000</f>
        <v>3487.6487261059483</v>
      </c>
      <c r="I22" s="26">
        <f t="shared" si="1"/>
        <v>1.7345001637600792E-3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2586.1537216023553</v>
      </c>
      <c r="G23" s="26">
        <f t="shared" si="0"/>
        <v>2.8283929381315905E-2</v>
      </c>
      <c r="H23" s="25">
        <f>HLOOKUP(D23,Cuadro2!$B$7:$S$148,142,0)/1000</f>
        <v>4158.9896245771552</v>
      </c>
      <c r="I23" s="26">
        <f t="shared" si="1"/>
        <v>6.2182259516102773E-4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1102.2846507880811</v>
      </c>
      <c r="G24" s="26">
        <f t="shared" si="0"/>
        <v>1.2055331808227402E-2</v>
      </c>
      <c r="H24" s="25">
        <f>HLOOKUP(D24,Cuadro2!$B$7:$S$148,142,0)/1000</f>
        <v>1297.526819558921</v>
      </c>
      <c r="I24" s="26">
        <f t="shared" si="1"/>
        <v>8.4952745035573891E-4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91435.446848157662</v>
      </c>
      <c r="G26" s="32">
        <f>+IF(F26&gt;0,F26/$F$26,0)</f>
        <v>1</v>
      </c>
      <c r="H26" s="31">
        <f>SUM(H9:H24)</f>
        <v>124362.25045693359</v>
      </c>
      <c r="I26" s="32">
        <f>+F26/1000/H26</f>
        <v>7.3523473973978611E-4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8" display="volver"/>
  </hyperlinks>
  <pageMargins left="0.75" right="0.75" top="1" bottom="1" header="0" footer="0"/>
  <pageSetup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Malvinas Argentinas.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322.80864430220043</v>
      </c>
      <c r="G9" s="26">
        <f t="shared" ref="G9:G24" si="0">+IF(F9&gt;0,F9/$F$26,0)</f>
        <v>1.9221095225530798E-4</v>
      </c>
      <c r="H9" s="25">
        <f>HLOOKUP(D9,Cuadro2!$B$7:$S$148,142,0)/1000</f>
        <v>9542.7400717648925</v>
      </c>
      <c r="I9" s="26">
        <f t="shared" ref="I9:I24" si="1">+F9/1000/H9</f>
        <v>3.3827668140865354E-5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18.753264444622921</v>
      </c>
      <c r="G10" s="26">
        <f t="shared" si="0"/>
        <v>1.1166314410781752E-5</v>
      </c>
      <c r="H10" s="25">
        <f>HLOOKUP(D10,Cuadro2!$B$7:$S$148,142,0)/1000</f>
        <v>196.14692543331509</v>
      </c>
      <c r="I10" s="26">
        <f t="shared" si="1"/>
        <v>9.5608250821135342E-5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692912.01913873269</v>
      </c>
      <c r="G12" s="26">
        <f t="shared" si="0"/>
        <v>0.41258275259543953</v>
      </c>
      <c r="H12" s="25">
        <f>HLOOKUP(D12,Cuadro2!$B$7:$S$148,142,0)/1000</f>
        <v>40083.506242246905</v>
      </c>
      <c r="I12" s="26">
        <f t="shared" si="1"/>
        <v>1.7286711769950471E-2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33343.578969292408</v>
      </c>
      <c r="G13" s="26">
        <f t="shared" si="0"/>
        <v>1.9853870639498446E-2</v>
      </c>
      <c r="H13" s="25">
        <f>HLOOKUP(D13,Cuadro2!$B$7:$S$148,142,0)/1000</f>
        <v>3022.5825440694484</v>
      </c>
      <c r="I13" s="26">
        <f t="shared" si="1"/>
        <v>1.103148664532428E-2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68028.202426354197</v>
      </c>
      <c r="G14" s="26">
        <f t="shared" si="0"/>
        <v>4.0506243557546708E-2</v>
      </c>
      <c r="H14" s="25">
        <f>HLOOKUP(D14,Cuadro2!$B$7:$S$148,142,0)/1000</f>
        <v>4471.5448308836894</v>
      </c>
      <c r="I14" s="26">
        <f t="shared" si="1"/>
        <v>1.5213579422597474E-2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161411.26171230501</v>
      </c>
      <c r="G15" s="26">
        <f t="shared" si="0"/>
        <v>9.6109608172104941E-2</v>
      </c>
      <c r="H15" s="25">
        <f>HLOOKUP(D15,Cuadro2!$B$7:$S$148,142,0)/1000</f>
        <v>13456.363320891298</v>
      </c>
      <c r="I15" s="26">
        <f t="shared" si="1"/>
        <v>1.1995162278482071E-2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17242.012653232327</v>
      </c>
      <c r="G16" s="26">
        <f t="shared" si="0"/>
        <v>1.0266465069545426E-2</v>
      </c>
      <c r="H16" s="25">
        <f>HLOOKUP(D16,Cuadro2!$B$7:$S$148,142,0)/1000</f>
        <v>2395.4637223365908</v>
      </c>
      <c r="I16" s="26">
        <f t="shared" si="1"/>
        <v>7.1977765692957637E-3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187983.18289974748</v>
      </c>
      <c r="G17" s="27">
        <f t="shared" si="0"/>
        <v>0.11193140961652338</v>
      </c>
      <c r="H17" s="25">
        <f>HLOOKUP(D17,Cuadro2!$B$7:$S$148,142,0)/1000</f>
        <v>13194.268465830088</v>
      </c>
      <c r="I17" s="26">
        <f t="shared" si="1"/>
        <v>1.4247336514834279E-2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21879.88856066627</v>
      </c>
      <c r="G18" s="27">
        <f t="shared" si="0"/>
        <v>1.3028009905300472E-2</v>
      </c>
      <c r="H18" s="25">
        <f>HLOOKUP(D18,Cuadro2!$B$7:$S$148,142,0)/1000</f>
        <v>2679.7142080112708</v>
      </c>
      <c r="I18" s="26">
        <f t="shared" si="1"/>
        <v>8.1650082293306427E-3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264925.07952937367</v>
      </c>
      <c r="G19" s="27">
        <f t="shared" si="0"/>
        <v>0.15774516175900005</v>
      </c>
      <c r="H19" s="25">
        <f>HLOOKUP(D19,Cuadro2!$B$7:$S$148,142,0)/1000</f>
        <v>17324.180681882775</v>
      </c>
      <c r="I19" s="26">
        <f t="shared" si="1"/>
        <v>1.5292214067383061E-2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25255.391259880518</v>
      </c>
      <c r="G20" s="27">
        <f t="shared" si="0"/>
        <v>1.5037895946483882E-2</v>
      </c>
      <c r="H20" s="25">
        <f>HLOOKUP(D20,Cuadro2!$B$7:$S$148,142,0)/1000</f>
        <v>4526.9912850708561</v>
      </c>
      <c r="I20" s="26">
        <f t="shared" si="1"/>
        <v>5.5788468917905643E-3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63983.205709908194</v>
      </c>
      <c r="G21" s="27">
        <f t="shared" si="0"/>
        <v>3.8097718617273353E-2</v>
      </c>
      <c r="H21" s="25">
        <f>HLOOKUP(D21,Cuadro2!$B$7:$S$148,142,0)/1000</f>
        <v>4445.4286723284758</v>
      </c>
      <c r="I21" s="26">
        <f t="shared" si="1"/>
        <v>1.4393033929030371E-2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42329.068421960183</v>
      </c>
      <c r="G22" s="26">
        <f t="shared" si="0"/>
        <v>2.5204128492446302E-2</v>
      </c>
      <c r="H22" s="25">
        <f>HLOOKUP(D22,Cuadro2!$B$7:$S$148,142,0)/1000</f>
        <v>3487.6487261059483</v>
      </c>
      <c r="I22" s="26">
        <f t="shared" si="1"/>
        <v>1.2136849707688796E-2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59141.037884960773</v>
      </c>
      <c r="G23" s="26">
        <f t="shared" si="0"/>
        <v>3.5214531611469826E-2</v>
      </c>
      <c r="H23" s="25">
        <f>HLOOKUP(D23,Cuadro2!$B$7:$S$148,142,0)/1000</f>
        <v>4158.9896245771552</v>
      </c>
      <c r="I23" s="26">
        <f t="shared" si="1"/>
        <v>1.4220049392639119E-2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40674.303614080192</v>
      </c>
      <c r="G24" s="26">
        <f t="shared" si="0"/>
        <v>2.4218826750701659E-2</v>
      </c>
      <c r="H24" s="25">
        <f>HLOOKUP(D24,Cuadro2!$B$7:$S$148,142,0)/1000</f>
        <v>1297.526819558921</v>
      </c>
      <c r="I24" s="26">
        <f t="shared" si="1"/>
        <v>3.1347562918126765E-2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1679449.7946892406</v>
      </c>
      <c r="G26" s="32">
        <f>+IF(F26&gt;0,F26/$F$26,0)</f>
        <v>1</v>
      </c>
      <c r="H26" s="31">
        <f>SUM(H9:H24)</f>
        <v>124362.25045693359</v>
      </c>
      <c r="I26" s="32">
        <f>+F26/1000/H26</f>
        <v>1.3504498258262309E-2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79" display="volver"/>
  </hyperlinks>
  <pageMargins left="0.75" right="0.75" top="1" bottom="1" header="0" footer="0"/>
  <pageSetup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Mar Chiquita.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54341.705808347266</v>
      </c>
      <c r="G9" s="26">
        <f t="shared" ref="G9:G24" si="0">+IF(F9&gt;0,F9/$F$26,0)</f>
        <v>0.31545735724842267</v>
      </c>
      <c r="H9" s="25">
        <f>HLOOKUP(D9,Cuadro2!$B$7:$S$148,142,0)/1000</f>
        <v>9542.7400717648925</v>
      </c>
      <c r="I9" s="26">
        <f t="shared" ref="I9:I24" si="1">+F9/1000/H9</f>
        <v>5.6945599900738971E-3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60.010446222793355</v>
      </c>
      <c r="G10" s="26">
        <f t="shared" si="0"/>
        <v>3.4836478706623682E-4</v>
      </c>
      <c r="H10" s="25">
        <f>HLOOKUP(D10,Cuadro2!$B$7:$S$148,142,0)/1000</f>
        <v>196.14692543331509</v>
      </c>
      <c r="I10" s="26">
        <f t="shared" si="1"/>
        <v>3.0594640262763314E-4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17126.985872340141</v>
      </c>
      <c r="G12" s="26">
        <f t="shared" si="0"/>
        <v>9.9423336469676646E-2</v>
      </c>
      <c r="H12" s="25">
        <f>HLOOKUP(D12,Cuadro2!$B$7:$S$148,142,0)/1000</f>
        <v>40083.506242246905</v>
      </c>
      <c r="I12" s="26">
        <f t="shared" si="1"/>
        <v>4.2728262764320685E-4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2354.2006750418936</v>
      </c>
      <c r="G13" s="26">
        <f t="shared" si="0"/>
        <v>1.3666297594712095E-2</v>
      </c>
      <c r="H13" s="25">
        <f>HLOOKUP(D13,Cuadro2!$B$7:$S$148,142,0)/1000</f>
        <v>3022.5825440694484</v>
      </c>
      <c r="I13" s="26">
        <f t="shared" si="1"/>
        <v>7.7887059847580535E-4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7564.9812844756916</v>
      </c>
      <c r="G14" s="26">
        <f t="shared" si="0"/>
        <v>4.3915239099246453E-2</v>
      </c>
      <c r="H14" s="25">
        <f>HLOOKUP(D14,Cuadro2!$B$7:$S$148,142,0)/1000</f>
        <v>4471.5448308836894</v>
      </c>
      <c r="I14" s="26">
        <f t="shared" si="1"/>
        <v>1.6918048617619833E-3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10479.128039371893</v>
      </c>
      <c r="G15" s="26">
        <f t="shared" si="0"/>
        <v>6.0832062379983683E-2</v>
      </c>
      <c r="H15" s="25">
        <f>HLOOKUP(D15,Cuadro2!$B$7:$S$148,142,0)/1000</f>
        <v>13456.363320891298</v>
      </c>
      <c r="I15" s="26">
        <f t="shared" si="1"/>
        <v>7.7874889295704566E-4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3724.2898499967596</v>
      </c>
      <c r="G16" s="26">
        <f t="shared" si="0"/>
        <v>2.1619759928968526E-2</v>
      </c>
      <c r="H16" s="25">
        <f>HLOOKUP(D16,Cuadro2!$B$7:$S$148,142,0)/1000</f>
        <v>2395.4637223365908</v>
      </c>
      <c r="I16" s="26">
        <f t="shared" si="1"/>
        <v>1.5547260496034567E-3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10848.904336125903</v>
      </c>
      <c r="G17" s="27">
        <f t="shared" si="0"/>
        <v>6.2978639334312747E-2</v>
      </c>
      <c r="H17" s="25">
        <f>HLOOKUP(D17,Cuadro2!$B$7:$S$148,142,0)/1000</f>
        <v>13194.268465830088</v>
      </c>
      <c r="I17" s="26">
        <f t="shared" si="1"/>
        <v>8.2224371621828819E-4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3499.4602339966809</v>
      </c>
      <c r="G18" s="27">
        <f t="shared" si="0"/>
        <v>2.0314608472282596E-2</v>
      </c>
      <c r="H18" s="25">
        <f>HLOOKUP(D18,Cuadro2!$B$7:$S$148,142,0)/1000</f>
        <v>2679.7142080112708</v>
      </c>
      <c r="I18" s="26">
        <f t="shared" si="1"/>
        <v>1.3059080044934262E-3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39451.01417745927</v>
      </c>
      <c r="G19" s="27">
        <f t="shared" si="0"/>
        <v>0.22901586337909366</v>
      </c>
      <c r="H19" s="25">
        <f>HLOOKUP(D19,Cuadro2!$B$7:$S$148,142,0)/1000</f>
        <v>17324.180681882775</v>
      </c>
      <c r="I19" s="26">
        <f t="shared" si="1"/>
        <v>2.2772225077700918E-3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4410.9511841951726</v>
      </c>
      <c r="G20" s="27">
        <f t="shared" si="0"/>
        <v>2.5605876422529796E-2</v>
      </c>
      <c r="H20" s="25">
        <f>HLOOKUP(D20,Cuadro2!$B$7:$S$148,142,0)/1000</f>
        <v>4526.9912850708561</v>
      </c>
      <c r="I20" s="26">
        <f t="shared" si="1"/>
        <v>9.7436705892093027E-4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5753.2597742930147</v>
      </c>
      <c r="G21" s="27">
        <f t="shared" si="0"/>
        <v>3.3398070542043024E-2</v>
      </c>
      <c r="H21" s="25">
        <f>HLOOKUP(D21,Cuadro2!$B$7:$S$148,142,0)/1000</f>
        <v>4445.4286723284758</v>
      </c>
      <c r="I21" s="26">
        <f t="shared" si="1"/>
        <v>1.2941968476753241E-3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5410.963325996433</v>
      </c>
      <c r="G22" s="26">
        <f t="shared" si="0"/>
        <v>3.1411016006876513E-2</v>
      </c>
      <c r="H22" s="25">
        <f>HLOOKUP(D22,Cuadro2!$B$7:$S$148,142,0)/1000</f>
        <v>3487.6487261059483</v>
      </c>
      <c r="I22" s="26">
        <f t="shared" si="1"/>
        <v>1.5514645398471412E-3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5519.656071053807</v>
      </c>
      <c r="G23" s="26">
        <f t="shared" si="0"/>
        <v>3.2041984902641443E-2</v>
      </c>
      <c r="H23" s="25">
        <f>HLOOKUP(D23,Cuadro2!$B$7:$S$148,142,0)/1000</f>
        <v>4158.9896245771552</v>
      </c>
      <c r="I23" s="26">
        <f t="shared" si="1"/>
        <v>1.3271627412667544E-3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1717.7269141447596</v>
      </c>
      <c r="G24" s="26">
        <f t="shared" si="0"/>
        <v>9.9715234321436988E-3</v>
      </c>
      <c r="H24" s="25">
        <f>HLOOKUP(D24,Cuadro2!$B$7:$S$148,142,0)/1000</f>
        <v>1297.526819558921</v>
      </c>
      <c r="I24" s="26">
        <f t="shared" si="1"/>
        <v>1.3238469434710264E-3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172263.23799306151</v>
      </c>
      <c r="G26" s="32">
        <f>+IF(F26&gt;0,F26/$F$26,0)</f>
        <v>1</v>
      </c>
      <c r="H26" s="31">
        <f>SUM(H9:H24)</f>
        <v>124362.25045693359</v>
      </c>
      <c r="I26" s="32">
        <f>+F26/1000/H26</f>
        <v>1.3851730517912746E-3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0" display="volver"/>
  </hyperlinks>
  <pageMargins left="0.75" right="0.75" top="1" bottom="1" header="0" footer="0"/>
  <pageSetup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79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Marcos Paz.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43961.748113312846</v>
      </c>
      <c r="G9" s="26">
        <f t="shared" ref="G9:G24" si="0">+IF(F9&gt;0,F9/$F$26,0)</f>
        <v>0.13127440429758325</v>
      </c>
      <c r="H9" s="25">
        <f>HLOOKUP(D9,Cuadro2!$B$7:$S$148,142,0)/1000</f>
        <v>9542.7400717648925</v>
      </c>
      <c r="I9" s="26">
        <f t="shared" ref="I9:I24" si="1">+F9/1000/H9</f>
        <v>4.6068265280940733E-3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15.002611555698339</v>
      </c>
      <c r="G10" s="26">
        <f t="shared" si="0"/>
        <v>4.4799376262426898E-5</v>
      </c>
      <c r="H10" s="25">
        <f>HLOOKUP(D10,Cuadro2!$B$7:$S$148,142,0)/1000</f>
        <v>196.14692543331509</v>
      </c>
      <c r="I10" s="26">
        <f t="shared" si="1"/>
        <v>7.6486600656908285E-5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53.804454492979062</v>
      </c>
      <c r="G11" s="26">
        <f t="shared" si="0"/>
        <v>1.6066576092280856E-4</v>
      </c>
      <c r="H11" s="25">
        <f>HLOOKUP(D11,Cuadro2!$B$7:$S$148,142,0)/1000</f>
        <v>79.154315941984848</v>
      </c>
      <c r="I11" s="26">
        <f t="shared" si="1"/>
        <v>6.7974126050706263E-4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33088.689996768284</v>
      </c>
      <c r="G12" s="26">
        <f t="shared" si="0"/>
        <v>9.8806309001114645E-2</v>
      </c>
      <c r="H12" s="25">
        <f>HLOOKUP(D12,Cuadro2!$B$7:$S$148,142,0)/1000</f>
        <v>40083.506242246905</v>
      </c>
      <c r="I12" s="26">
        <f t="shared" si="1"/>
        <v>8.2549390257416445E-4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81768.277501475197</v>
      </c>
      <c r="G13" s="26">
        <f t="shared" si="0"/>
        <v>0.24416867800111558</v>
      </c>
      <c r="H13" s="25">
        <f>HLOOKUP(D13,Cuadro2!$B$7:$S$148,142,0)/1000</f>
        <v>3022.5825440694484</v>
      </c>
      <c r="I13" s="26">
        <f t="shared" si="1"/>
        <v>2.7052454749965777E-2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18474.813649944044</v>
      </c>
      <c r="G14" s="26">
        <f t="shared" si="0"/>
        <v>5.516773696428201E-2</v>
      </c>
      <c r="H14" s="25">
        <f>HLOOKUP(D14,Cuadro2!$B$7:$S$148,142,0)/1000</f>
        <v>4471.5448308836894</v>
      </c>
      <c r="I14" s="26">
        <f t="shared" si="1"/>
        <v>4.1316400368713192E-3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21327.692509003013</v>
      </c>
      <c r="G15" s="26">
        <f t="shared" si="0"/>
        <v>6.3686733337920826E-2</v>
      </c>
      <c r="H15" s="25">
        <f>HLOOKUP(D15,Cuadro2!$B$7:$S$148,142,0)/1000</f>
        <v>13456.363320891298</v>
      </c>
      <c r="I15" s="26">
        <f t="shared" si="1"/>
        <v>1.5849521895630822E-3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3383.7921640760533</v>
      </c>
      <c r="G16" s="26">
        <f t="shared" si="0"/>
        <v>1.010435935033703E-2</v>
      </c>
      <c r="H16" s="25">
        <f>HLOOKUP(D16,Cuadro2!$B$7:$S$148,142,0)/1000</f>
        <v>2395.4637223365908</v>
      </c>
      <c r="I16" s="26">
        <f t="shared" si="1"/>
        <v>1.4125833476515454E-3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39010.546880862363</v>
      </c>
      <c r="G17" s="27">
        <f t="shared" si="0"/>
        <v>0.11648959658993503</v>
      </c>
      <c r="H17" s="25">
        <f>HLOOKUP(D17,Cuadro2!$B$7:$S$148,142,0)/1000</f>
        <v>13194.268465830088</v>
      </c>
      <c r="I17" s="26">
        <f t="shared" si="1"/>
        <v>2.956628249750268E-3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5556.251429573811</v>
      </c>
      <c r="G18" s="27">
        <f t="shared" si="0"/>
        <v>1.6591551242795474E-2</v>
      </c>
      <c r="H18" s="25">
        <f>HLOOKUP(D18,Cuadro2!$B$7:$S$148,142,0)/1000</f>
        <v>2679.7142080112708</v>
      </c>
      <c r="I18" s="26">
        <f t="shared" si="1"/>
        <v>2.0734492555074895E-3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44373.425588353835</v>
      </c>
      <c r="G19" s="27">
        <f t="shared" si="0"/>
        <v>0.13250371654329837</v>
      </c>
      <c r="H19" s="25">
        <f>HLOOKUP(D19,Cuadro2!$B$7:$S$148,142,0)/1000</f>
        <v>17324.180681882775</v>
      </c>
      <c r="I19" s="26">
        <f t="shared" si="1"/>
        <v>2.5613578155969318E-3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3521.483879523219</v>
      </c>
      <c r="G20" s="27">
        <f t="shared" si="0"/>
        <v>1.0515521296751196E-2</v>
      </c>
      <c r="H20" s="25">
        <f>HLOOKUP(D20,Cuadro2!$B$7:$S$148,142,0)/1000</f>
        <v>4526.9912850708561</v>
      </c>
      <c r="I20" s="26">
        <f t="shared" si="1"/>
        <v>7.7788616274486618E-4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13119.126923599317</v>
      </c>
      <c r="G21" s="27">
        <f t="shared" si="0"/>
        <v>3.9175093023162882E-2</v>
      </c>
      <c r="H21" s="25">
        <f>HLOOKUP(D21,Cuadro2!$B$7:$S$148,142,0)/1000</f>
        <v>4445.4286723284758</v>
      </c>
      <c r="I21" s="26">
        <f t="shared" si="1"/>
        <v>2.9511500218780107E-3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9716.7768967196898</v>
      </c>
      <c r="G22" s="26">
        <f t="shared" si="0"/>
        <v>2.9015317942352715E-2</v>
      </c>
      <c r="H22" s="25">
        <f>HLOOKUP(D22,Cuadro2!$B$7:$S$148,142,0)/1000</f>
        <v>3487.6487261059483</v>
      </c>
      <c r="I22" s="26">
        <f t="shared" si="1"/>
        <v>2.7860537742769548E-3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13090.034964268054</v>
      </c>
      <c r="G23" s="26">
        <f t="shared" si="0"/>
        <v>3.9088221372353703E-2</v>
      </c>
      <c r="H23" s="25">
        <f>HLOOKUP(D23,Cuadro2!$B$7:$S$148,142,0)/1000</f>
        <v>4158.9896245771552</v>
      </c>
      <c r="I23" s="26">
        <f t="shared" si="1"/>
        <v>3.1474074585119741E-3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4422.9171612871751</v>
      </c>
      <c r="G24" s="26">
        <f t="shared" si="0"/>
        <v>1.3207295899812161E-2</v>
      </c>
      <c r="H24" s="25">
        <f>HLOOKUP(D24,Cuadro2!$B$7:$S$148,142,0)/1000</f>
        <v>1297.526819558921</v>
      </c>
      <c r="I24" s="26">
        <f t="shared" si="1"/>
        <v>3.408728894552402E-3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334884.38472481555</v>
      </c>
      <c r="G26" s="32">
        <f>+IF(F26&gt;0,F26/$F$26,0)</f>
        <v>1</v>
      </c>
      <c r="H26" s="31">
        <f>SUM(H9:H24)</f>
        <v>124362.25045693359</v>
      </c>
      <c r="I26" s="32">
        <f>+F26/1000/H26</f>
        <v>2.6928138039829489E-3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1" display="volver"/>
  </hyperlinks>
  <pageMargins left="0.75" right="0.75" top="1" bottom="1" header="0" footer="0"/>
  <pageSetup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Mercedes.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36351.846994621039</v>
      </c>
      <c r="G9" s="26">
        <f t="shared" ref="G9:G24" si="0">+IF(F9&gt;0,F9/$F$26,0)</f>
        <v>8.9994797682150934E-2</v>
      </c>
      <c r="H9" s="25">
        <f>HLOOKUP(D9,Cuadro2!$B$7:$S$148,142,0)/1000</f>
        <v>9542.7400717648925</v>
      </c>
      <c r="I9" s="26">
        <f t="shared" ref="I9:I24" si="1">+F9/1000/H9</f>
        <v>3.8093720169722605E-3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9.285339695798356E-6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183.24527108297642</v>
      </c>
      <c r="G11" s="26">
        <f t="shared" si="0"/>
        <v>4.5365290791864155E-4</v>
      </c>
      <c r="H11" s="25">
        <f>HLOOKUP(D11,Cuadro2!$B$7:$S$148,142,0)/1000</f>
        <v>79.154315941984848</v>
      </c>
      <c r="I11" s="26">
        <f t="shared" si="1"/>
        <v>2.315038275579107E-3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38033.205633156256</v>
      </c>
      <c r="G12" s="26">
        <f t="shared" si="0"/>
        <v>9.4157269276194097E-2</v>
      </c>
      <c r="H12" s="25">
        <f>HLOOKUP(D12,Cuadro2!$B$7:$S$148,142,0)/1000</f>
        <v>40083.506242246905</v>
      </c>
      <c r="I12" s="26">
        <f t="shared" si="1"/>
        <v>9.4884926990419598E-4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11821.762085869535</v>
      </c>
      <c r="G13" s="26">
        <f t="shared" si="0"/>
        <v>2.9266658371492806E-2</v>
      </c>
      <c r="H13" s="25">
        <f>HLOOKUP(D13,Cuadro2!$B$7:$S$148,142,0)/1000</f>
        <v>3022.5825440694484</v>
      </c>
      <c r="I13" s="26">
        <f t="shared" si="1"/>
        <v>3.9111461518444848E-3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4999.7697225850598</v>
      </c>
      <c r="G14" s="26">
        <f t="shared" si="0"/>
        <v>1.2377727731632608E-2</v>
      </c>
      <c r="H14" s="25">
        <f>HLOOKUP(D14,Cuadro2!$B$7:$S$148,142,0)/1000</f>
        <v>4471.5448308836894</v>
      </c>
      <c r="I14" s="26">
        <f t="shared" si="1"/>
        <v>1.1181302909126778E-3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40722.915830024009</v>
      </c>
      <c r="G15" s="26">
        <f t="shared" si="0"/>
        <v>0.10081607604952117</v>
      </c>
      <c r="H15" s="25">
        <f>HLOOKUP(D15,Cuadro2!$B$7:$S$148,142,0)/1000</f>
        <v>13456.363320891298</v>
      </c>
      <c r="I15" s="26">
        <f t="shared" si="1"/>
        <v>3.0262943158498694E-3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9035.110001628258</v>
      </c>
      <c r="G16" s="26">
        <f t="shared" si="0"/>
        <v>2.2367856487534987E-2</v>
      </c>
      <c r="H16" s="25">
        <f>HLOOKUP(D16,Cuadro2!$B$7:$S$148,142,0)/1000</f>
        <v>2395.4637223365908</v>
      </c>
      <c r="I16" s="26">
        <f t="shared" si="1"/>
        <v>3.7717582267600375E-3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58412.695519097579</v>
      </c>
      <c r="G17" s="27">
        <f t="shared" si="0"/>
        <v>0.14460994832224405</v>
      </c>
      <c r="H17" s="25">
        <f>HLOOKUP(D17,Cuadro2!$B$7:$S$148,142,0)/1000</f>
        <v>13194.268465830088</v>
      </c>
      <c r="I17" s="26">
        <f t="shared" si="1"/>
        <v>4.427126495900254E-3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20414.635370078224</v>
      </c>
      <c r="G18" s="27">
        <f t="shared" si="0"/>
        <v>5.0539687299985696E-2</v>
      </c>
      <c r="H18" s="25">
        <f>HLOOKUP(D18,Cuadro2!$B$7:$S$148,142,0)/1000</f>
        <v>2679.7142080112708</v>
      </c>
      <c r="I18" s="26">
        <f t="shared" si="1"/>
        <v>7.6182136546675949E-3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74641.373219362475</v>
      </c>
      <c r="G19" s="27">
        <f t="shared" si="0"/>
        <v>0.18478662948235902</v>
      </c>
      <c r="H19" s="25">
        <f>HLOOKUP(D19,Cuadro2!$B$7:$S$148,142,0)/1000</f>
        <v>17324.180681882775</v>
      </c>
      <c r="I19" s="26">
        <f t="shared" si="1"/>
        <v>4.3085081245672237E-3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45295.980603318341</v>
      </c>
      <c r="G20" s="27">
        <f t="shared" si="0"/>
        <v>0.11213742759242604</v>
      </c>
      <c r="H20" s="25">
        <f>HLOOKUP(D20,Cuadro2!$B$7:$S$148,142,0)/1000</f>
        <v>4526.9912850708561</v>
      </c>
      <c r="I20" s="26">
        <f t="shared" si="1"/>
        <v>1.0005758295293333E-2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24268.66432378949</v>
      </c>
      <c r="G21" s="27">
        <f t="shared" si="0"/>
        <v>6.0080950939264306E-2</v>
      </c>
      <c r="H21" s="25">
        <f>HLOOKUP(D21,Cuadro2!$B$7:$S$148,142,0)/1000</f>
        <v>4445.4286723284758</v>
      </c>
      <c r="I21" s="26">
        <f t="shared" si="1"/>
        <v>5.4592405170855616E-3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17121.834346236559</v>
      </c>
      <c r="G22" s="26">
        <f t="shared" si="0"/>
        <v>4.2387832952885847E-2</v>
      </c>
      <c r="H22" s="25">
        <f>HLOOKUP(D22,Cuadro2!$B$7:$S$148,142,0)/1000</f>
        <v>3487.6487261059483</v>
      </c>
      <c r="I22" s="26">
        <f t="shared" si="1"/>
        <v>4.9092771924176956E-3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14588.477972343995</v>
      </c>
      <c r="G23" s="26">
        <f t="shared" si="0"/>
        <v>3.6116105016778942E-2</v>
      </c>
      <c r="H23" s="25">
        <f>HLOOKUP(D23,Cuadro2!$B$7:$S$148,142,0)/1000</f>
        <v>4158.9896245771552</v>
      </c>
      <c r="I23" s="26">
        <f t="shared" si="1"/>
        <v>3.507697611490725E-3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8037.4922453297568</v>
      </c>
      <c r="G24" s="26">
        <f t="shared" si="0"/>
        <v>1.9898094547914982E-2</v>
      </c>
      <c r="H24" s="25">
        <f>HLOOKUP(D24,Cuadro2!$B$7:$S$148,142,0)/1000</f>
        <v>1297.526819558921</v>
      </c>
      <c r="I24" s="26">
        <f t="shared" si="1"/>
        <v>6.1944709921772619E-3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403932.75979141251</v>
      </c>
      <c r="G26" s="32">
        <f>+IF(F26&gt;0,F26/$F$26,0)</f>
        <v>1</v>
      </c>
      <c r="H26" s="31">
        <f>SUM(H9:H24)</f>
        <v>124362.25045693359</v>
      </c>
      <c r="I26" s="32">
        <f>+F26/1000/H26</f>
        <v>3.2480335335463685E-3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2" display="volver"/>
  </hyperlinks>
  <pageMargins left="0.75" right="0.75" top="1" bottom="1" header="0" footer="0"/>
  <pageSetup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Merlo.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2138.7870845696539</v>
      </c>
      <c r="G9" s="26">
        <f t="shared" ref="G9:G24" si="0">+IF(F9&gt;0,F9/$F$26,0)</f>
        <v>6.8563129818477659E-4</v>
      </c>
      <c r="H9" s="25">
        <f>HLOOKUP(D9,Cuadro2!$B$7:$S$148,142,0)/1000</f>
        <v>9542.7400717648925</v>
      </c>
      <c r="I9" s="26">
        <f t="shared" ref="I9:I24" si="1">+F9/1000/H9</f>
        <v>2.2412714466549369E-4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48.758487556019602</v>
      </c>
      <c r="G10" s="26">
        <f t="shared" si="0"/>
        <v>1.5630515707591588E-5</v>
      </c>
      <c r="H10" s="25">
        <f>HLOOKUP(D10,Cuadro2!$B$7:$S$148,142,0)/1000</f>
        <v>196.14692543331509</v>
      </c>
      <c r="I10" s="26">
        <f t="shared" si="1"/>
        <v>2.4858145213495193E-4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1506796.7091427427</v>
      </c>
      <c r="G12" s="26">
        <f t="shared" si="0"/>
        <v>0.48303404824326385</v>
      </c>
      <c r="H12" s="25">
        <f>HLOOKUP(D12,Cuadro2!$B$7:$S$148,142,0)/1000</f>
        <v>40083.506242246905</v>
      </c>
      <c r="I12" s="26">
        <f t="shared" si="1"/>
        <v>3.7591439731752323E-2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40702.856003813642</v>
      </c>
      <c r="G13" s="26">
        <f t="shared" si="0"/>
        <v>1.3048120686280459E-2</v>
      </c>
      <c r="H13" s="25">
        <f>HLOOKUP(D13,Cuadro2!$B$7:$S$148,142,0)/1000</f>
        <v>3022.5825440694484</v>
      </c>
      <c r="I13" s="26">
        <f t="shared" si="1"/>
        <v>1.3466251263733372E-2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49109.359941212329</v>
      </c>
      <c r="G14" s="26">
        <f t="shared" si="0"/>
        <v>1.5742994921017026E-2</v>
      </c>
      <c r="H14" s="25">
        <f>HLOOKUP(D14,Cuadro2!$B$7:$S$148,142,0)/1000</f>
        <v>4471.5448308836894</v>
      </c>
      <c r="I14" s="26">
        <f t="shared" si="1"/>
        <v>1.0982638394236358E-2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298375.10478701961</v>
      </c>
      <c r="G15" s="26">
        <f t="shared" si="0"/>
        <v>9.5650152330289423E-2</v>
      </c>
      <c r="H15" s="25">
        <f>HLOOKUP(D15,Cuadro2!$B$7:$S$148,142,0)/1000</f>
        <v>13456.363320891298</v>
      </c>
      <c r="I15" s="26">
        <f t="shared" si="1"/>
        <v>2.2173532155139251E-2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88563.471526338632</v>
      </c>
      <c r="G16" s="26">
        <f t="shared" si="0"/>
        <v>2.8390805420714389E-2</v>
      </c>
      <c r="H16" s="25">
        <f>HLOOKUP(D16,Cuadro2!$B$7:$S$148,142,0)/1000</f>
        <v>2395.4637223365908</v>
      </c>
      <c r="I16" s="26">
        <f t="shared" si="1"/>
        <v>3.697132655382139E-2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312184.65204786649</v>
      </c>
      <c r="G17" s="27">
        <f t="shared" si="0"/>
        <v>0.1000770809778895</v>
      </c>
      <c r="H17" s="25">
        <f>HLOOKUP(D17,Cuadro2!$B$7:$S$148,142,0)/1000</f>
        <v>13194.268465830088</v>
      </c>
      <c r="I17" s="26">
        <f t="shared" si="1"/>
        <v>2.3660626040492357E-2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40081.596709759164</v>
      </c>
      <c r="G18" s="27">
        <f t="shared" si="0"/>
        <v>1.2848963500712528E-2</v>
      </c>
      <c r="H18" s="25">
        <f>HLOOKUP(D18,Cuadro2!$B$7:$S$148,142,0)/1000</f>
        <v>2679.7142080112708</v>
      </c>
      <c r="I18" s="26">
        <f t="shared" si="1"/>
        <v>1.4957414708602604E-2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471296.30530443351</v>
      </c>
      <c r="G19" s="27">
        <f t="shared" si="0"/>
        <v>0.15108352765305097</v>
      </c>
      <c r="H19" s="25">
        <f>HLOOKUP(D19,Cuadro2!$B$7:$S$148,142,0)/1000</f>
        <v>17324.180681882775</v>
      </c>
      <c r="I19" s="26">
        <f t="shared" si="1"/>
        <v>2.7204536477578083E-2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44061.1681773991</v>
      </c>
      <c r="G20" s="27">
        <f t="shared" si="0"/>
        <v>1.4124695326129864E-2</v>
      </c>
      <c r="H20" s="25">
        <f>HLOOKUP(D20,Cuadro2!$B$7:$S$148,142,0)/1000</f>
        <v>4526.9912850708561</v>
      </c>
      <c r="I20" s="26">
        <f t="shared" si="1"/>
        <v>9.7329916058606827E-3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111576.37541767079</v>
      </c>
      <c r="G21" s="27">
        <f t="shared" si="0"/>
        <v>3.57680554910225E-2</v>
      </c>
      <c r="H21" s="25">
        <f>HLOOKUP(D21,Cuadro2!$B$7:$S$148,142,0)/1000</f>
        <v>4445.4286723284758</v>
      </c>
      <c r="I21" s="26">
        <f t="shared" si="1"/>
        <v>2.5099126235497121E-2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56740.910391847559</v>
      </c>
      <c r="G22" s="26">
        <f t="shared" si="0"/>
        <v>1.8189442199655081E-2</v>
      </c>
      <c r="H22" s="25">
        <f>HLOOKUP(D22,Cuadro2!$B$7:$S$148,142,0)/1000</f>
        <v>3487.6487261059483</v>
      </c>
      <c r="I22" s="26">
        <f t="shared" si="1"/>
        <v>1.6269101290828758E-2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53210.70488419594</v>
      </c>
      <c r="G23" s="26">
        <f t="shared" si="0"/>
        <v>1.7057763687786172E-2</v>
      </c>
      <c r="H23" s="25">
        <f>HLOOKUP(D23,Cuadro2!$B$7:$S$148,142,0)/1000</f>
        <v>4158.9896245771552</v>
      </c>
      <c r="I23" s="26">
        <f t="shared" si="1"/>
        <v>1.2794142252664523E-2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44555.264155396559</v>
      </c>
      <c r="G24" s="26">
        <f t="shared" si="0"/>
        <v>1.4283087748295831E-2</v>
      </c>
      <c r="H24" s="25">
        <f>HLOOKUP(D24,Cuadro2!$B$7:$S$148,142,0)/1000</f>
        <v>1297.526819558921</v>
      </c>
      <c r="I24" s="26">
        <f t="shared" si="1"/>
        <v>3.4338607482920926E-2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3119442.0240618219</v>
      </c>
      <c r="G26" s="32">
        <f>+IF(F26&gt;0,F26/$F$26,0)</f>
        <v>1</v>
      </c>
      <c r="H26" s="31">
        <f>SUM(H9:H24)</f>
        <v>124362.25045693359</v>
      </c>
      <c r="I26" s="32">
        <f>+F26/1000/H26</f>
        <v>2.5083512179944659E-2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3" display="volver"/>
  </hyperlinks>
  <pageMargins left="0.75" right="0.75" top="1" bottom="1" header="0" footer="0"/>
  <pageSetup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Monte.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39312.633995065211</v>
      </c>
      <c r="G9" s="26">
        <f t="shared" ref="G9:G24" si="0">+IF(F9&gt;0,F9/$F$26,0)</f>
        <v>0.2345233577363689</v>
      </c>
      <c r="H9" s="25">
        <f>HLOOKUP(D9,Cuadro2!$B$7:$S$148,142,0)/1000</f>
        <v>9542.7400717648925</v>
      </c>
      <c r="I9" s="26">
        <f t="shared" ref="I9:I24" si="1">+F9/1000/H9</f>
        <v>4.1196379341174377E-3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2.2374886132651943E-5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26185.646356307796</v>
      </c>
      <c r="G12" s="26">
        <f t="shared" si="0"/>
        <v>0.15621303087321231</v>
      </c>
      <c r="H12" s="25">
        <f>HLOOKUP(D12,Cuadro2!$B$7:$S$148,142,0)/1000</f>
        <v>40083.506242246905</v>
      </c>
      <c r="I12" s="26">
        <f t="shared" si="1"/>
        <v>6.532773405114159E-4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5245.2357681203412</v>
      </c>
      <c r="G13" s="26">
        <f t="shared" si="0"/>
        <v>3.129096627340968E-2</v>
      </c>
      <c r="H13" s="25">
        <f>HLOOKUP(D13,Cuadro2!$B$7:$S$148,142,0)/1000</f>
        <v>3022.5825440694484</v>
      </c>
      <c r="I13" s="26">
        <f t="shared" si="1"/>
        <v>1.7353490571868477E-3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12762.531956223076</v>
      </c>
      <c r="G14" s="26">
        <f t="shared" si="0"/>
        <v>7.613613089285394E-2</v>
      </c>
      <c r="H14" s="25">
        <f>HLOOKUP(D14,Cuadro2!$B$7:$S$148,142,0)/1000</f>
        <v>4471.5448308836894</v>
      </c>
      <c r="I14" s="26">
        <f t="shared" si="1"/>
        <v>2.8541661638000126E-3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14796.510332130312</v>
      </c>
      <c r="G15" s="26">
        <f t="shared" si="0"/>
        <v>8.8270027551643315E-2</v>
      </c>
      <c r="H15" s="25">
        <f>HLOOKUP(D15,Cuadro2!$B$7:$S$148,142,0)/1000</f>
        <v>13456.363320891298</v>
      </c>
      <c r="I15" s="26">
        <f t="shared" si="1"/>
        <v>1.0995920650535948E-3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3055.8170509033553</v>
      </c>
      <c r="G16" s="26">
        <f t="shared" si="0"/>
        <v>1.8229775076782275E-2</v>
      </c>
      <c r="H16" s="25">
        <f>HLOOKUP(D16,Cuadro2!$B$7:$S$148,142,0)/1000</f>
        <v>2395.4637223365908</v>
      </c>
      <c r="I16" s="26">
        <f t="shared" si="1"/>
        <v>1.2756682651501982E-3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19294.08824203847</v>
      </c>
      <c r="G17" s="27">
        <f t="shared" si="0"/>
        <v>0.11510076784864262</v>
      </c>
      <c r="H17" s="25">
        <f>HLOOKUP(D17,Cuadro2!$B$7:$S$148,142,0)/1000</f>
        <v>13194.268465830088</v>
      </c>
      <c r="I17" s="26">
        <f t="shared" si="1"/>
        <v>1.4623082963640928E-3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5453.0817555293861</v>
      </c>
      <c r="G18" s="27">
        <f t="shared" si="0"/>
        <v>3.2530891811477648E-2</v>
      </c>
      <c r="H18" s="25">
        <f>HLOOKUP(D18,Cuadro2!$B$7:$S$148,142,0)/1000</f>
        <v>2679.7142080112708</v>
      </c>
      <c r="I18" s="26">
        <f t="shared" si="1"/>
        <v>2.0349490028551769E-3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22971.260785727864</v>
      </c>
      <c r="G19" s="27">
        <f t="shared" si="0"/>
        <v>0.13703729980501761</v>
      </c>
      <c r="H19" s="25">
        <f>HLOOKUP(D19,Cuadro2!$B$7:$S$148,142,0)/1000</f>
        <v>17324.180681882775</v>
      </c>
      <c r="I19" s="26">
        <f t="shared" si="1"/>
        <v>1.3259652047932446E-3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2340.7643569272377</v>
      </c>
      <c r="G20" s="27">
        <f t="shared" si="0"/>
        <v>1.3964058392146855E-2</v>
      </c>
      <c r="H20" s="25">
        <f>HLOOKUP(D20,Cuadro2!$B$7:$S$148,142,0)/1000</f>
        <v>4526.9912850708561</v>
      </c>
      <c r="I20" s="26">
        <f t="shared" si="1"/>
        <v>5.1706844778929152E-4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5730.5850177952216</v>
      </c>
      <c r="G21" s="27">
        <f t="shared" si="0"/>
        <v>3.4186364626083494E-2</v>
      </c>
      <c r="H21" s="25">
        <f>HLOOKUP(D21,Cuadro2!$B$7:$S$148,142,0)/1000</f>
        <v>4445.4286723284758</v>
      </c>
      <c r="I21" s="26">
        <f t="shared" si="1"/>
        <v>1.2890961570177647E-3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3974.7523640592121</v>
      </c>
      <c r="G22" s="26">
        <f t="shared" si="0"/>
        <v>2.3711773439214202E-2</v>
      </c>
      <c r="H22" s="25">
        <f>HLOOKUP(D22,Cuadro2!$B$7:$S$148,142,0)/1000</f>
        <v>3487.6487261059483</v>
      </c>
      <c r="I22" s="26">
        <f t="shared" si="1"/>
        <v>1.1396653379416245E-3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4645.6266923493622</v>
      </c>
      <c r="G23" s="26">
        <f t="shared" si="0"/>
        <v>2.7713939768478402E-2</v>
      </c>
      <c r="H23" s="25">
        <f>HLOOKUP(D23,Cuadro2!$B$7:$S$148,142,0)/1000</f>
        <v>4158.9896245771552</v>
      </c>
      <c r="I23" s="26">
        <f t="shared" si="1"/>
        <v>1.1170084832374842E-3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1855.5124954932699</v>
      </c>
      <c r="G24" s="26">
        <f t="shared" si="0"/>
        <v>1.1069241018536053E-2</v>
      </c>
      <c r="H24" s="25">
        <f>HLOOKUP(D24,Cuadro2!$B$7:$S$148,142,0)/1000</f>
        <v>1297.526819558921</v>
      </c>
      <c r="I24" s="26">
        <f t="shared" si="1"/>
        <v>1.4300378747654939E-3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167627.79782155904</v>
      </c>
      <c r="G26" s="32">
        <f>+IF(F26&gt;0,F26/$F$26,0)</f>
        <v>1</v>
      </c>
      <c r="H26" s="31">
        <f>SUM(H9:H24)</f>
        <v>124362.25045693359</v>
      </c>
      <c r="I26" s="32">
        <f>+F26/1000/H26</f>
        <v>1.3478993601809114E-3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4" display="volver"/>
  </hyperlinks>
  <pageMargins left="0.75" right="0.75" top="1" bottom="1" header="0" footer="0"/>
  <pageSetup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Monte Hermoso.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1683.748468006344</v>
      </c>
      <c r="G9" s="26">
        <f t="shared" ref="G9:G24" si="0">+IF(F9&gt;0,F9/$F$26,0)</f>
        <v>2.7367933977508623E-2</v>
      </c>
      <c r="H9" s="25">
        <f>HLOOKUP(D9,Cuadro2!$B$7:$S$148,142,0)/1000</f>
        <v>9542.7400717648925</v>
      </c>
      <c r="I9" s="26">
        <f t="shared" ref="I9:I24" si="1">+F9/1000/H9</f>
        <v>1.7644287231381554E-4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165.02872711268171</v>
      </c>
      <c r="G10" s="26">
        <f t="shared" si="0"/>
        <v>2.6824049992217381E-3</v>
      </c>
      <c r="H10" s="25">
        <f>HLOOKUP(D10,Cuadro2!$B$7:$S$148,142,0)/1000</f>
        <v>196.14692543331509</v>
      </c>
      <c r="I10" s="26">
        <f t="shared" si="1"/>
        <v>8.4135260722599113E-4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2449.6464887566713</v>
      </c>
      <c r="G12" s="26">
        <f t="shared" si="0"/>
        <v>3.9816970673719303E-2</v>
      </c>
      <c r="H12" s="25">
        <f>HLOOKUP(D12,Cuadro2!$B$7:$S$148,142,0)/1000</f>
        <v>40083.506242246905</v>
      </c>
      <c r="I12" s="26">
        <f t="shared" si="1"/>
        <v>6.1113578087508007E-5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1134.6765599613525</v>
      </c>
      <c r="G13" s="26">
        <f t="shared" si="0"/>
        <v>1.844322579584488E-2</v>
      </c>
      <c r="H13" s="25">
        <f>HLOOKUP(D13,Cuadro2!$B$7:$S$148,142,0)/1000</f>
        <v>3022.5825440694484</v>
      </c>
      <c r="I13" s="26">
        <f t="shared" si="1"/>
        <v>3.7539969328138933E-4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3145.7139494954768</v>
      </c>
      <c r="G14" s="26">
        <f t="shared" si="0"/>
        <v>5.1130969570447576E-2</v>
      </c>
      <c r="H14" s="25">
        <f>HLOOKUP(D14,Cuadro2!$B$7:$S$148,142,0)/1000</f>
        <v>4471.5448308836894</v>
      </c>
      <c r="I14" s="26">
        <f t="shared" si="1"/>
        <v>7.034960105440349E-4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4518.7856466545127</v>
      </c>
      <c r="G15" s="26">
        <f t="shared" si="0"/>
        <v>7.3449110473482168E-2</v>
      </c>
      <c r="H15" s="25">
        <f>HLOOKUP(D15,Cuadro2!$B$7:$S$148,142,0)/1000</f>
        <v>13456.363320891298</v>
      </c>
      <c r="I15" s="26">
        <f t="shared" si="1"/>
        <v>3.3581031805517608E-4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3729.8982587700252</v>
      </c>
      <c r="G16" s="26">
        <f t="shared" si="0"/>
        <v>6.0626400693751255E-2</v>
      </c>
      <c r="H16" s="25">
        <f>HLOOKUP(D16,Cuadro2!$B$7:$S$148,142,0)/1000</f>
        <v>2395.4637223365908</v>
      </c>
      <c r="I16" s="26">
        <f t="shared" si="1"/>
        <v>1.5570673118488292E-3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2852.0771521627144</v>
      </c>
      <c r="G17" s="27">
        <f t="shared" si="0"/>
        <v>4.6358147123704396E-2</v>
      </c>
      <c r="H17" s="25">
        <f>HLOOKUP(D17,Cuadro2!$B$7:$S$148,142,0)/1000</f>
        <v>13194.268465830088</v>
      </c>
      <c r="I17" s="26">
        <f t="shared" si="1"/>
        <v>2.1616030926980856E-4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1592.3443957738953</v>
      </c>
      <c r="G18" s="27">
        <f t="shared" si="0"/>
        <v>2.5882236641079831E-2</v>
      </c>
      <c r="H18" s="25">
        <f>HLOOKUP(D18,Cuadro2!$B$7:$S$148,142,0)/1000</f>
        <v>2679.7142080112708</v>
      </c>
      <c r="I18" s="26">
        <f t="shared" si="1"/>
        <v>5.9422172372465098E-4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31865.877467746664</v>
      </c>
      <c r="G19" s="27">
        <f t="shared" si="0"/>
        <v>0.5179533922339904</v>
      </c>
      <c r="H19" s="25">
        <f>HLOOKUP(D19,Cuadro2!$B$7:$S$148,142,0)/1000</f>
        <v>17324.180681882775</v>
      </c>
      <c r="I19" s="26">
        <f t="shared" si="1"/>
        <v>1.8393872733659061E-3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1830.1695763565021</v>
      </c>
      <c r="G20" s="27">
        <f t="shared" si="0"/>
        <v>2.974788757650763E-2</v>
      </c>
      <c r="H20" s="25">
        <f>HLOOKUP(D20,Cuadro2!$B$7:$S$148,142,0)/1000</f>
        <v>4526.9912850708561</v>
      </c>
      <c r="I20" s="26">
        <f t="shared" si="1"/>
        <v>4.042794565105633E-4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1646.0780325233243</v>
      </c>
      <c r="G21" s="27">
        <f t="shared" si="0"/>
        <v>2.6755632312032426E-2</v>
      </c>
      <c r="H21" s="25">
        <f>HLOOKUP(D21,Cuadro2!$B$7:$S$148,142,0)/1000</f>
        <v>4445.4286723284758</v>
      </c>
      <c r="I21" s="26">
        <f t="shared" si="1"/>
        <v>3.7028555710941669E-4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1560.8886786624412</v>
      </c>
      <c r="G22" s="26">
        <f t="shared" si="0"/>
        <v>2.53709500650387E-2</v>
      </c>
      <c r="H22" s="25">
        <f>HLOOKUP(D22,Cuadro2!$B$7:$S$148,142,0)/1000</f>
        <v>3487.6487261059483</v>
      </c>
      <c r="I22" s="26">
        <f t="shared" si="1"/>
        <v>4.4754756033163197E-4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2833.3406505326138</v>
      </c>
      <c r="G23" s="26">
        <f t="shared" si="0"/>
        <v>4.605360083943117E-2</v>
      </c>
      <c r="H23" s="25">
        <f>HLOOKUP(D23,Cuadro2!$B$7:$S$148,142,0)/1000</f>
        <v>4158.9896245771552</v>
      </c>
      <c r="I23" s="26">
        <f t="shared" si="1"/>
        <v>6.8125696534303802E-4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514.39950370110444</v>
      </c>
      <c r="G24" s="26">
        <f t="shared" si="0"/>
        <v>8.3611370242398855E-3</v>
      </c>
      <c r="H24" s="25">
        <f>HLOOKUP(D24,Cuadro2!$B$7:$S$148,142,0)/1000</f>
        <v>1297.526819558921</v>
      </c>
      <c r="I24" s="26">
        <f t="shared" si="1"/>
        <v>3.9644614349934479E-4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61522.673556216323</v>
      </c>
      <c r="G26" s="32">
        <f>+IF(F26&gt;0,F26/$F$26,0)</f>
        <v>1</v>
      </c>
      <c r="H26" s="31">
        <f>SUM(H9:H24)</f>
        <v>124362.25045693359</v>
      </c>
      <c r="I26" s="32">
        <f>+F26/1000/H26</f>
        <v>4.9470537345672682E-4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5" display="volver"/>
  </hyperlinks>
  <pageMargins left="0.75" right="0.75" top="1" bottom="1" header="0" footer="0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Almirante Brown.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446.01370845470763</v>
      </c>
      <c r="G9" s="26">
        <f t="shared" ref="G9:G24" si="0">+IF(F9&gt;0,F9/$F$26,0)</f>
        <v>1.7975916460900908E-4</v>
      </c>
      <c r="H9" s="25">
        <f>HLOOKUP(D9,Cuadro2!$B$7:$S$148,142,0)/1000</f>
        <v>9542.7400717648925</v>
      </c>
      <c r="I9" s="26">
        <f>+F9/1000/H9</f>
        <v>4.6738536845866236E-5</v>
      </c>
    </row>
    <row r="10" spans="1:11" ht="15" customHeight="1" x14ac:dyDescent="0.2">
      <c r="A10" s="11">
        <f>+A9+1</f>
        <v>4</v>
      </c>
      <c r="B10" s="11">
        <f>+B9+1</f>
        <v>3</v>
      </c>
      <c r="C10" s="11"/>
      <c r="D10" s="33" t="s">
        <v>141</v>
      </c>
      <c r="E10" s="24" t="s">
        <v>140</v>
      </c>
      <c r="F10" s="25">
        <f>VLOOKUP($D$1,Cuadro2!$B$9:$S$146,3,0)</f>
        <v>105.01828088988839</v>
      </c>
      <c r="G10" s="26">
        <f t="shared" si="0"/>
        <v>4.2326049813237175E-5</v>
      </c>
      <c r="H10" s="25">
        <f>HLOOKUP(D10,Cuadro2!$B$7:$S$148,142,0)/1000</f>
        <v>196.14692543331509</v>
      </c>
      <c r="I10" s="26">
        <f t="shared" ref="I10:I24" si="1">+F10/1000/H10</f>
        <v>5.354062045983581E-4</v>
      </c>
    </row>
    <row r="11" spans="1:11" ht="15" customHeight="1" x14ac:dyDescent="0.2">
      <c r="A11" s="11">
        <f t="shared" ref="A11:B23" si="2">+A10+1</f>
        <v>5</v>
      </c>
      <c r="B11" s="11">
        <f t="shared" si="2"/>
        <v>4</v>
      </c>
      <c r="C11" s="11"/>
      <c r="D11" s="33" t="s">
        <v>143</v>
      </c>
      <c r="E11" s="24" t="s">
        <v>142</v>
      </c>
      <c r="F11" s="25">
        <f>VLOOKUP($D$1,Cuadro2!$B$9:$S$146,4,0)</f>
        <v>3648.7847650439912</v>
      </c>
      <c r="G11" s="26">
        <f t="shared" si="0"/>
        <v>1.4705882101132633E-3</v>
      </c>
      <c r="H11" s="25">
        <f>HLOOKUP(D11,Cuadro2!$B$7:$S$148,142,0)/1000</f>
        <v>79.154315941984848</v>
      </c>
      <c r="I11" s="26">
        <f t="shared" si="1"/>
        <v>4.6097104391860599E-2</v>
      </c>
    </row>
    <row r="12" spans="1:11" ht="15" customHeight="1" x14ac:dyDescent="0.2">
      <c r="A12" s="11">
        <f t="shared" si="2"/>
        <v>6</v>
      </c>
      <c r="B12" s="11">
        <f t="shared" si="2"/>
        <v>5</v>
      </c>
      <c r="C12" s="11"/>
      <c r="D12" s="33" t="s">
        <v>148</v>
      </c>
      <c r="E12" s="24" t="s">
        <v>165</v>
      </c>
      <c r="F12" s="25">
        <f>VLOOKUP($D$1,Cuadro2!$B$9:$S$146,5,0)</f>
        <v>605821.30028440745</v>
      </c>
      <c r="G12" s="26">
        <f t="shared" si="0"/>
        <v>0.24416722799570101</v>
      </c>
      <c r="H12" s="25">
        <f>HLOOKUP(D12,Cuadro2!$B$7:$S$148,142,0)/1000</f>
        <v>40083.506242246905</v>
      </c>
      <c r="I12" s="26">
        <f t="shared" si="1"/>
        <v>1.5113979715823577E-2</v>
      </c>
    </row>
    <row r="13" spans="1:11" ht="15" customHeight="1" x14ac:dyDescent="0.2">
      <c r="A13" s="11">
        <f t="shared" si="2"/>
        <v>7</v>
      </c>
      <c r="B13" s="11">
        <f t="shared" si="2"/>
        <v>6</v>
      </c>
      <c r="C13" s="11"/>
      <c r="D13" s="33" t="s">
        <v>136</v>
      </c>
      <c r="E13" s="24" t="s">
        <v>166</v>
      </c>
      <c r="F13" s="25">
        <f>VLOOKUP($D$1,Cuadro2!$B$9:$S$146,6,0)</f>
        <v>45936.173931453122</v>
      </c>
      <c r="G13" s="26">
        <f t="shared" si="0"/>
        <v>1.8513888911310651E-2</v>
      </c>
      <c r="H13" s="25">
        <f>HLOOKUP(D13,Cuadro2!$B$7:$S$148,142,0)/1000</f>
        <v>3022.5825440694484</v>
      </c>
      <c r="I13" s="26">
        <f t="shared" si="1"/>
        <v>1.5197657387912733E-2</v>
      </c>
    </row>
    <row r="14" spans="1:11" ht="15" customHeight="1" x14ac:dyDescent="0.2">
      <c r="A14" s="11">
        <f t="shared" si="2"/>
        <v>8</v>
      </c>
      <c r="B14" s="11">
        <f t="shared" si="2"/>
        <v>7</v>
      </c>
      <c r="C14" s="11"/>
      <c r="D14" s="33" t="s">
        <v>149</v>
      </c>
      <c r="E14" s="24" t="s">
        <v>167</v>
      </c>
      <c r="F14" s="25">
        <f>VLOOKUP($D$1,Cuadro2!$B$9:$S$146,7,0)</f>
        <v>88249.304430705335</v>
      </c>
      <c r="G14" s="26">
        <f t="shared" si="0"/>
        <v>3.556756427230006E-2</v>
      </c>
      <c r="H14" s="25">
        <f>HLOOKUP(D14,Cuadro2!$B$7:$S$148,142,0)/1000</f>
        <v>4471.5448308836894</v>
      </c>
      <c r="I14" s="26">
        <f t="shared" si="1"/>
        <v>1.9735753026826987E-2</v>
      </c>
    </row>
    <row r="15" spans="1:11" ht="15" customHeight="1" x14ac:dyDescent="0.2">
      <c r="A15" s="11">
        <f t="shared" si="2"/>
        <v>9</v>
      </c>
      <c r="B15" s="11">
        <f t="shared" si="2"/>
        <v>8</v>
      </c>
      <c r="C15" s="11"/>
      <c r="D15" s="33" t="s">
        <v>150</v>
      </c>
      <c r="E15" s="24" t="s">
        <v>168</v>
      </c>
      <c r="F15" s="25">
        <f>VLOOKUP($D$1,Cuadro2!$B$9:$S$146,8,0)</f>
        <v>341235.41340939904</v>
      </c>
      <c r="G15" s="26">
        <f t="shared" si="0"/>
        <v>0.13752983750658077</v>
      </c>
      <c r="H15" s="25">
        <f>HLOOKUP(D15,Cuadro2!$B$7:$S$148,142,0)/1000</f>
        <v>13456.363320891298</v>
      </c>
      <c r="I15" s="26">
        <f t="shared" si="1"/>
        <v>2.5358665285116343E-2</v>
      </c>
    </row>
    <row r="16" spans="1:11" ht="15" customHeight="1" x14ac:dyDescent="0.2">
      <c r="A16" s="11">
        <f t="shared" si="2"/>
        <v>10</v>
      </c>
      <c r="B16" s="11">
        <f t="shared" si="2"/>
        <v>9</v>
      </c>
      <c r="C16" s="11"/>
      <c r="D16" s="33" t="s">
        <v>151</v>
      </c>
      <c r="E16" s="24" t="s">
        <v>323</v>
      </c>
      <c r="F16" s="25">
        <f>VLOOKUP($D$1,Cuadro2!$B$9:$S$146,9,0)</f>
        <v>86274.361349712184</v>
      </c>
      <c r="G16" s="26">
        <f t="shared" si="0"/>
        <v>3.477159295648629E-2</v>
      </c>
      <c r="H16" s="25">
        <f>HLOOKUP(D16,Cuadro2!$B$7:$S$148,142,0)/1000</f>
        <v>2395.4637223365908</v>
      </c>
      <c r="I16" s="26">
        <f t="shared" si="1"/>
        <v>3.6015724448357822E-2</v>
      </c>
    </row>
    <row r="17" spans="1:16" ht="15" customHeight="1" x14ac:dyDescent="0.2">
      <c r="A17" s="11">
        <f t="shared" si="2"/>
        <v>11</v>
      </c>
      <c r="B17" s="11">
        <f t="shared" si="2"/>
        <v>10</v>
      </c>
      <c r="C17" s="11"/>
      <c r="D17" s="33" t="s">
        <v>152</v>
      </c>
      <c r="E17" s="24" t="s">
        <v>322</v>
      </c>
      <c r="F17" s="25">
        <f>VLOOKUP($D$1,Cuadro2!$B$9:$S$146,10,0)</f>
        <v>358732.91581843985</v>
      </c>
      <c r="G17" s="27">
        <f t="shared" si="0"/>
        <v>0.1445819445521038</v>
      </c>
      <c r="H17" s="25">
        <f>HLOOKUP(D17,Cuadro2!$B$7:$S$148,142,0)/1000</f>
        <v>13194.268465830088</v>
      </c>
      <c r="I17" s="26">
        <f t="shared" si="1"/>
        <v>2.7188541505538552E-2</v>
      </c>
    </row>
    <row r="18" spans="1:16" ht="15" customHeight="1" x14ac:dyDescent="0.2">
      <c r="A18" s="11">
        <f t="shared" si="2"/>
        <v>12</v>
      </c>
      <c r="B18" s="11">
        <f t="shared" si="2"/>
        <v>11</v>
      </c>
      <c r="C18" s="11"/>
      <c r="D18" s="33" t="s">
        <v>153</v>
      </c>
      <c r="E18" s="24" t="s">
        <v>169</v>
      </c>
      <c r="F18" s="25">
        <f>VLOOKUP($D$1,Cuadro2!$B$9:$S$146,11,0)</f>
        <v>61045.10423321405</v>
      </c>
      <c r="G18" s="27">
        <f t="shared" si="0"/>
        <v>2.4603317638939304E-2</v>
      </c>
      <c r="H18" s="25">
        <f>HLOOKUP(D18,Cuadro2!$B$7:$S$148,142,0)/1000</f>
        <v>2679.7142080112708</v>
      </c>
      <c r="I18" s="26">
        <f t="shared" si="1"/>
        <v>2.2780453247855187E-2</v>
      </c>
    </row>
    <row r="19" spans="1:16" ht="15" customHeight="1" x14ac:dyDescent="0.2">
      <c r="A19" s="11">
        <f t="shared" si="2"/>
        <v>13</v>
      </c>
      <c r="B19" s="11">
        <f t="shared" si="2"/>
        <v>12</v>
      </c>
      <c r="C19" s="11"/>
      <c r="D19" s="33" t="s">
        <v>135</v>
      </c>
      <c r="E19" s="24" t="s">
        <v>170</v>
      </c>
      <c r="F19" s="25">
        <f>VLOOKUP($D$1,Cuadro2!$B$9:$S$146,12,0)</f>
        <v>509020.78776415181</v>
      </c>
      <c r="G19" s="27">
        <f t="shared" si="0"/>
        <v>0.20515322700310121</v>
      </c>
      <c r="H19" s="25">
        <f>HLOOKUP(D19,Cuadro2!$B$7:$S$148,142,0)/1000</f>
        <v>17324.180681882775</v>
      </c>
      <c r="I19" s="26">
        <f t="shared" si="1"/>
        <v>2.9382098761904157E-2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52360.732833504073</v>
      </c>
      <c r="G20" s="27">
        <f t="shared" si="0"/>
        <v>2.1103211435085339E-2</v>
      </c>
      <c r="H20" s="25">
        <f>HLOOKUP(D20,Cuadro2!$B$7:$S$148,142,0)/1000</f>
        <v>4526.9912850708561</v>
      </c>
      <c r="I20" s="26">
        <f t="shared" si="1"/>
        <v>1.156634275090824E-2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115963.58080889672</v>
      </c>
      <c r="G21" s="27">
        <f t="shared" si="0"/>
        <v>4.6737389493025951E-2</v>
      </c>
      <c r="H21" s="25">
        <f>HLOOKUP(D21,Cuadro2!$B$7:$S$148,142,0)/1000</f>
        <v>4445.4286723284758</v>
      </c>
      <c r="I21" s="26">
        <f t="shared" si="1"/>
        <v>2.6086028897671198E-2</v>
      </c>
    </row>
    <row r="22" spans="1:16" ht="15" customHeight="1" x14ac:dyDescent="0.2">
      <c r="A22" s="11">
        <f t="shared" si="2"/>
        <v>16</v>
      </c>
      <c r="B22" s="11">
        <f t="shared" si="2"/>
        <v>15</v>
      </c>
      <c r="C22" s="11"/>
      <c r="D22" s="33" t="s">
        <v>156</v>
      </c>
      <c r="E22" s="24" t="s">
        <v>173</v>
      </c>
      <c r="F22" s="25">
        <f>VLOOKUP($D$1,Cuadro2!$B$9:$S$146,15,0)</f>
        <v>67368.469492409495</v>
      </c>
      <c r="G22" s="26">
        <f t="shared" si="0"/>
        <v>2.7151855576144957E-2</v>
      </c>
      <c r="H22" s="25">
        <f>HLOOKUP(D22,Cuadro2!$B$7:$S$148,142,0)/1000</f>
        <v>3487.6487261059483</v>
      </c>
      <c r="I22" s="26">
        <f t="shared" si="1"/>
        <v>1.9316300115931731E-2</v>
      </c>
    </row>
    <row r="23" spans="1:16" ht="15" customHeight="1" x14ac:dyDescent="0.2">
      <c r="A23" s="11">
        <f t="shared" si="2"/>
        <v>17</v>
      </c>
      <c r="B23" s="11">
        <f t="shared" si="2"/>
        <v>16</v>
      </c>
      <c r="C23" s="11"/>
      <c r="D23" s="33" t="s">
        <v>145</v>
      </c>
      <c r="E23" s="24" t="s">
        <v>144</v>
      </c>
      <c r="F23" s="25">
        <f>VLOOKUP($D$1,Cuadro2!$B$9:$S$146,16,0)</f>
        <v>95362.912318858333</v>
      </c>
      <c r="G23" s="26">
        <f t="shared" si="0"/>
        <v>3.8434597699951521E-2</v>
      </c>
      <c r="H23" s="25">
        <f>HLOOKUP(D23,Cuadro2!$B$7:$S$148,142,0)/1000</f>
        <v>4158.9896245771552</v>
      </c>
      <c r="I23" s="26">
        <f t="shared" si="1"/>
        <v>2.2929346049655963E-2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49602.809285463649</v>
      </c>
      <c r="G24" s="26">
        <f t="shared" si="0"/>
        <v>1.9991671534733586E-2</v>
      </c>
      <c r="H24" s="25">
        <f>HLOOKUP(D24,Cuadro2!$B$7:$S$148,142,0)/1000</f>
        <v>1297.526819558921</v>
      </c>
      <c r="I24" s="26">
        <f t="shared" si="1"/>
        <v>3.822873526600825E-2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2481173.6827150038</v>
      </c>
      <c r="G26" s="32">
        <f>+IF(F26&gt;0,F26/$F$26,0)</f>
        <v>1</v>
      </c>
      <c r="H26" s="31">
        <f>SUM(H9:H24)</f>
        <v>124362.25045693359</v>
      </c>
      <c r="I26" s="32">
        <f>+F26/1000/H26</f>
        <v>1.9951180310734482E-2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J2:K2 F2:G2">
      <formula1>$O$29:$O$162</formula1>
    </dataValidation>
    <dataValidation type="list" allowBlank="1" showInputMessage="1" showErrorMessage="1" sqref="D1:F1">
      <formula1>$O$29:$O$163</formula1>
    </dataValidation>
  </dataValidations>
  <hyperlinks>
    <hyperlink ref="G1" location="indice!B5" display="volver"/>
  </hyperlinks>
  <pageMargins left="0.75" right="0.75" top="1" bottom="1" header="0" footer="0"/>
  <pageSetup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84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Moreno.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3569.3314306546295</v>
      </c>
      <c r="G9" s="26">
        <f t="shared" ref="G9:G24" si="0">+IF(F9&gt;0,F9/$F$26,0)</f>
        <v>2.2907748291152124E-3</v>
      </c>
      <c r="H9" s="25">
        <f>HLOOKUP(D9,Cuadro2!$B$7:$S$148,142,0)/1000</f>
        <v>9542.7400717648925</v>
      </c>
      <c r="I9" s="26">
        <f t="shared" ref="I9:I24" si="1">+F9/1000/H9</f>
        <v>3.7403632539626485E-4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52.509140444944194</v>
      </c>
      <c r="G10" s="26">
        <f t="shared" si="0"/>
        <v>3.370004146902455E-5</v>
      </c>
      <c r="H10" s="25">
        <f>HLOOKUP(D10,Cuadro2!$B$7:$S$148,142,0)/1000</f>
        <v>196.14692543331509</v>
      </c>
      <c r="I10" s="26">
        <f t="shared" si="1"/>
        <v>2.6770310229917905E-4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204894.46707929773</v>
      </c>
      <c r="G12" s="26">
        <f t="shared" si="0"/>
        <v>0.13150000131093095</v>
      </c>
      <c r="H12" s="25">
        <f>HLOOKUP(D12,Cuadro2!$B$7:$S$148,142,0)/1000</f>
        <v>40083.506242246905</v>
      </c>
      <c r="I12" s="26">
        <f t="shared" si="1"/>
        <v>5.1116902259250125E-3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33571.383386781112</v>
      </c>
      <c r="G13" s="26">
        <f t="shared" si="0"/>
        <v>2.1545906155010716E-2</v>
      </c>
      <c r="H13" s="25">
        <f>HLOOKUP(D13,Cuadro2!$B$7:$S$148,142,0)/1000</f>
        <v>3022.5825440694484</v>
      </c>
      <c r="I13" s="26">
        <f t="shared" si="1"/>
        <v>1.1106854121370774E-2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51342.031305305558</v>
      </c>
      <c r="G14" s="26">
        <f t="shared" si="0"/>
        <v>3.295099804398622E-2</v>
      </c>
      <c r="H14" s="25">
        <f>HLOOKUP(D14,Cuadro2!$B$7:$S$148,142,0)/1000</f>
        <v>4471.5448308836894</v>
      </c>
      <c r="I14" s="26">
        <f t="shared" si="1"/>
        <v>1.1481944886407207E-2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289170.72988447559</v>
      </c>
      <c r="G15" s="26">
        <f t="shared" si="0"/>
        <v>0.18558798537090165</v>
      </c>
      <c r="H15" s="25">
        <f>HLOOKUP(D15,Cuadro2!$B$7:$S$148,142,0)/1000</f>
        <v>13456.363320891298</v>
      </c>
      <c r="I15" s="26">
        <f t="shared" si="1"/>
        <v>2.1489515628307369E-2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68481.874544153252</v>
      </c>
      <c r="G16" s="26">
        <f t="shared" si="0"/>
        <v>4.3951243392267532E-2</v>
      </c>
      <c r="H16" s="25">
        <f>HLOOKUP(D16,Cuadro2!$B$7:$S$148,142,0)/1000</f>
        <v>2395.4637223365908</v>
      </c>
      <c r="I16" s="26">
        <f t="shared" si="1"/>
        <v>2.858814930303117E-2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240588.4640493005</v>
      </c>
      <c r="G17" s="27">
        <f t="shared" si="0"/>
        <v>0.15440818773126588</v>
      </c>
      <c r="H17" s="25">
        <f>HLOOKUP(D17,Cuadro2!$B$7:$S$148,142,0)/1000</f>
        <v>13194.268465830088</v>
      </c>
      <c r="I17" s="26">
        <f t="shared" si="1"/>
        <v>1.8234316261819705E-2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23793.911599949275</v>
      </c>
      <c r="G18" s="27">
        <f t="shared" si="0"/>
        <v>1.5270785254413758E-2</v>
      </c>
      <c r="H18" s="25">
        <f>HLOOKUP(D18,Cuadro2!$B$7:$S$148,142,0)/1000</f>
        <v>2679.7142080112708</v>
      </c>
      <c r="I18" s="26">
        <f t="shared" si="1"/>
        <v>8.8792720987988273E-3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392572.61813064909</v>
      </c>
      <c r="G19" s="27">
        <f t="shared" si="0"/>
        <v>0.25195067751066619</v>
      </c>
      <c r="H19" s="25">
        <f>HLOOKUP(D19,Cuadro2!$B$7:$S$148,142,0)/1000</f>
        <v>17324.180681882775</v>
      </c>
      <c r="I19" s="26">
        <f t="shared" si="1"/>
        <v>2.2660385812137852E-2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25784.586496464937</v>
      </c>
      <c r="G20" s="27">
        <f t="shared" si="0"/>
        <v>1.6548388086900862E-2</v>
      </c>
      <c r="H20" s="25">
        <f>HLOOKUP(D20,Cuadro2!$B$7:$S$148,142,0)/1000</f>
        <v>4526.9912850708561</v>
      </c>
      <c r="I20" s="26">
        <f t="shared" si="1"/>
        <v>5.6957446729569653E-3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96958.255548155779</v>
      </c>
      <c r="G21" s="27">
        <f t="shared" si="0"/>
        <v>6.2227208540255929E-2</v>
      </c>
      <c r="H21" s="25">
        <f>HLOOKUP(D21,Cuadro2!$B$7:$S$148,142,0)/1000</f>
        <v>4445.4286723284758</v>
      </c>
      <c r="I21" s="26">
        <f t="shared" si="1"/>
        <v>2.1810777473878554E-2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22294.736071220526</v>
      </c>
      <c r="G22" s="26">
        <f t="shared" si="0"/>
        <v>1.4308623675317291E-2</v>
      </c>
      <c r="H22" s="25">
        <f>HLOOKUP(D22,Cuadro2!$B$7:$S$148,142,0)/1000</f>
        <v>3487.6487261059483</v>
      </c>
      <c r="I22" s="26">
        <f t="shared" si="1"/>
        <v>6.3924832522090566E-3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66987.759173802304</v>
      </c>
      <c r="G23" s="26">
        <f t="shared" si="0"/>
        <v>4.2992329391511271E-2</v>
      </c>
      <c r="H23" s="25">
        <f>HLOOKUP(D23,Cuadro2!$B$7:$S$148,142,0)/1000</f>
        <v>4158.9896245771552</v>
      </c>
      <c r="I23" s="26">
        <f t="shared" si="1"/>
        <v>1.6106738708349857E-2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38070.156126593349</v>
      </c>
      <c r="G24" s="26">
        <f t="shared" si="0"/>
        <v>2.4433190665987457E-2</v>
      </c>
      <c r="H24" s="25">
        <f>HLOOKUP(D24,Cuadro2!$B$7:$S$148,142,0)/1000</f>
        <v>1297.526819558921</v>
      </c>
      <c r="I24" s="26">
        <f t="shared" si="1"/>
        <v>2.934055431666133E-2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1558132.8139672487</v>
      </c>
      <c r="G26" s="32">
        <f>+IF(F26&gt;0,F26/$F$26,0)</f>
        <v>1</v>
      </c>
      <c r="H26" s="31">
        <f>SUM(H9:H24)</f>
        <v>124362.25045693359</v>
      </c>
      <c r="I26" s="32">
        <f>+F26/1000/H26</f>
        <v>1.2528985349190244E-2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6" display="volver"/>
  </hyperlinks>
  <pageMargins left="0.75" right="0.75" top="1" bottom="1" header="0" footer="0"/>
  <pageSetup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85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Morón.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0</v>
      </c>
      <c r="G9" s="26">
        <f t="shared" ref="G9:G24" si="0">+IF(F9&gt;0,F9/$F$26,0)</f>
        <v>0</v>
      </c>
      <c r="H9" s="25">
        <f>HLOOKUP(D9,Cuadro2!$B$7:$S$148,142,0)/1000</f>
        <v>9542.7400717648925</v>
      </c>
      <c r="I9" s="26">
        <f t="shared" ref="I9:I24" si="1">+F9/1000/H9</f>
        <v>0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37.506528889245843</v>
      </c>
      <c r="G10" s="26">
        <f t="shared" si="0"/>
        <v>1.2720884967242061E-5</v>
      </c>
      <c r="H10" s="25">
        <f>HLOOKUP(D10,Cuadro2!$B$7:$S$148,142,0)/1000</f>
        <v>196.14692543331509</v>
      </c>
      <c r="I10" s="26">
        <f t="shared" si="1"/>
        <v>1.9121650164227068E-4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805498.52117168903</v>
      </c>
      <c r="G12" s="26">
        <f t="shared" si="0"/>
        <v>0.27319654291033713</v>
      </c>
      <c r="H12" s="25">
        <f>HLOOKUP(D12,Cuadro2!$B$7:$S$148,142,0)/1000</f>
        <v>40083.506242246905</v>
      </c>
      <c r="I12" s="26">
        <f t="shared" si="1"/>
        <v>2.0095510515063572E-2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69460.189158748806</v>
      </c>
      <c r="G13" s="26">
        <f t="shared" si="0"/>
        <v>2.355843375164127E-2</v>
      </c>
      <c r="H13" s="25">
        <f>HLOOKUP(D13,Cuadro2!$B$7:$S$148,142,0)/1000</f>
        <v>3022.5825440694484</v>
      </c>
      <c r="I13" s="26">
        <f t="shared" si="1"/>
        <v>2.298041100483271E-2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120678.49062599429</v>
      </c>
      <c r="G14" s="26">
        <f t="shared" si="0"/>
        <v>4.0929865885665551E-2</v>
      </c>
      <c r="H14" s="25">
        <f>HLOOKUP(D14,Cuadro2!$B$7:$S$148,142,0)/1000</f>
        <v>4471.5448308836894</v>
      </c>
      <c r="I14" s="26">
        <f t="shared" si="1"/>
        <v>2.6988098116002831E-2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416727.38891918241</v>
      </c>
      <c r="G15" s="26">
        <f t="shared" si="0"/>
        <v>0.14133915705166861</v>
      </c>
      <c r="H15" s="25">
        <f>HLOOKUP(D15,Cuadro2!$B$7:$S$148,142,0)/1000</f>
        <v>13456.363320891298</v>
      </c>
      <c r="I15" s="26">
        <f t="shared" si="1"/>
        <v>3.096879736237532E-2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67760.68127174722</v>
      </c>
      <c r="G16" s="26">
        <f t="shared" si="0"/>
        <v>2.2982020925082249E-2</v>
      </c>
      <c r="H16" s="25">
        <f>HLOOKUP(D16,Cuadro2!$B$7:$S$148,142,0)/1000</f>
        <v>2395.4637223365908</v>
      </c>
      <c r="I16" s="26">
        <f t="shared" si="1"/>
        <v>2.8287083056157444E-2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351991.49198134511</v>
      </c>
      <c r="G17" s="27">
        <f t="shared" si="0"/>
        <v>0.11938303574198415</v>
      </c>
      <c r="H17" s="25">
        <f>HLOOKUP(D17,Cuadro2!$B$7:$S$148,142,0)/1000</f>
        <v>13194.268465830088</v>
      </c>
      <c r="I17" s="26">
        <f t="shared" si="1"/>
        <v>2.6677605726525618E-2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68362.006160361067</v>
      </c>
      <c r="G18" s="27">
        <f t="shared" si="0"/>
        <v>2.3185969009923278E-2</v>
      </c>
      <c r="H18" s="25">
        <f>HLOOKUP(D18,Cuadro2!$B$7:$S$148,142,0)/1000</f>
        <v>2679.7142080112708</v>
      </c>
      <c r="I18" s="26">
        <f t="shared" si="1"/>
        <v>2.5510931709055423E-2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393639.71495469438</v>
      </c>
      <c r="G19" s="27">
        <f t="shared" si="0"/>
        <v>0.13350863651667844</v>
      </c>
      <c r="H19" s="25">
        <f>HLOOKUP(D19,Cuadro2!$B$7:$S$148,142,0)/1000</f>
        <v>17324.180681882775</v>
      </c>
      <c r="I19" s="26">
        <f t="shared" si="1"/>
        <v>2.2721981615347251E-2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190135.33047707198</v>
      </c>
      <c r="G20" s="27">
        <f t="shared" si="0"/>
        <v>6.4487163670880018E-2</v>
      </c>
      <c r="H20" s="25">
        <f>HLOOKUP(D20,Cuadro2!$B$7:$S$148,142,0)/1000</f>
        <v>4526.9912850708561</v>
      </c>
      <c r="I20" s="26">
        <f t="shared" si="1"/>
        <v>4.2000374753117291E-2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170187.22496556904</v>
      </c>
      <c r="G21" s="27">
        <f t="shared" si="0"/>
        <v>5.7721473455302756E-2</v>
      </c>
      <c r="H21" s="25">
        <f>HLOOKUP(D21,Cuadro2!$B$7:$S$148,142,0)/1000</f>
        <v>4445.4286723284758</v>
      </c>
      <c r="I21" s="26">
        <f t="shared" si="1"/>
        <v>3.8283647654710089E-2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112271.32941987018</v>
      </c>
      <c r="G22" s="26">
        <f t="shared" si="0"/>
        <v>3.807845484413807E-2</v>
      </c>
      <c r="H22" s="25">
        <f>HLOOKUP(D22,Cuadro2!$B$7:$S$148,142,0)/1000</f>
        <v>3487.6487261059483</v>
      </c>
      <c r="I22" s="26">
        <f t="shared" si="1"/>
        <v>3.2191123085157737E-2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163447.03959531849</v>
      </c>
      <c r="G23" s="26">
        <f t="shared" si="0"/>
        <v>5.5435441521875045E-2</v>
      </c>
      <c r="H23" s="25">
        <f>HLOOKUP(D23,Cuadro2!$B$7:$S$148,142,0)/1000</f>
        <v>4158.9896245771552</v>
      </c>
      <c r="I23" s="26">
        <f t="shared" si="1"/>
        <v>3.9299698808923138E-2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18224.439559696271</v>
      </c>
      <c r="G24" s="26">
        <f t="shared" si="0"/>
        <v>6.1810838298561981E-3</v>
      </c>
      <c r="H24" s="25">
        <f>HLOOKUP(D24,Cuadro2!$B$7:$S$148,142,0)/1000</f>
        <v>1297.526819558921</v>
      </c>
      <c r="I24" s="26">
        <f t="shared" si="1"/>
        <v>1.4045520512548215E-2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2948421.3547901777</v>
      </c>
      <c r="G26" s="32">
        <f>+IF(F26&gt;0,F26/$F$26,0)</f>
        <v>1</v>
      </c>
      <c r="H26" s="31">
        <f>SUM(H9:H24)</f>
        <v>124362.25045693359</v>
      </c>
      <c r="I26" s="32">
        <f>+F26/1000/H26</f>
        <v>2.3708330654656419E-2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7" display="volver"/>
  </hyperlinks>
  <pageMargins left="0.75" right="0.75" top="1" bottom="1" header="0" footer="0"/>
  <pageSetup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86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Navarro.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58692.312986802674</v>
      </c>
      <c r="G9" s="26">
        <f t="shared" ref="G9:G24" si="0">+IF(F9&gt;0,F9/$F$26,0)</f>
        <v>0.35524815334251825</v>
      </c>
      <c r="H9" s="25">
        <f>HLOOKUP(D9,Cuadro2!$B$7:$S$148,142,0)/1000</f>
        <v>9542.7400717648925</v>
      </c>
      <c r="I9" s="26">
        <f t="shared" ref="I9:I24" si="1">+F9/1000/H9</f>
        <v>6.150467532953327E-3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3.7506528889245847</v>
      </c>
      <c r="G10" s="26">
        <f t="shared" si="0"/>
        <v>2.2701652819830784E-5</v>
      </c>
      <c r="H10" s="25">
        <f>HLOOKUP(D10,Cuadro2!$B$7:$S$148,142,0)/1000</f>
        <v>196.14692543331509</v>
      </c>
      <c r="I10" s="26">
        <f t="shared" si="1"/>
        <v>1.9121650164227071E-5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25518.183231375973</v>
      </c>
      <c r="G12" s="26">
        <f t="shared" si="0"/>
        <v>0.15445442526077846</v>
      </c>
      <c r="H12" s="25">
        <f>HLOOKUP(D12,Cuadro2!$B$7:$S$148,142,0)/1000</f>
        <v>40083.506242246905</v>
      </c>
      <c r="I12" s="26">
        <f t="shared" si="1"/>
        <v>6.3662552565026153E-4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4475.1684807747206</v>
      </c>
      <c r="G13" s="26">
        <f t="shared" si="0"/>
        <v>2.7086943038849697E-2</v>
      </c>
      <c r="H13" s="25">
        <f>HLOOKUP(D13,Cuadro2!$B$7:$S$148,142,0)/1000</f>
        <v>3022.5825440694484</v>
      </c>
      <c r="I13" s="26">
        <f t="shared" si="1"/>
        <v>1.4805777561163261E-3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3343.1766552318163</v>
      </c>
      <c r="G14" s="26">
        <f t="shared" si="0"/>
        <v>2.0235313154824408E-2</v>
      </c>
      <c r="H14" s="25">
        <f>HLOOKUP(D14,Cuadro2!$B$7:$S$148,142,0)/1000</f>
        <v>4471.5448308836894</v>
      </c>
      <c r="I14" s="26">
        <f t="shared" si="1"/>
        <v>7.4765585086868536E-4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11886.429025101688</v>
      </c>
      <c r="G15" s="26">
        <f t="shared" si="0"/>
        <v>7.1945230067074872E-2</v>
      </c>
      <c r="H15" s="25">
        <f>HLOOKUP(D15,Cuadro2!$B$7:$S$148,142,0)/1000</f>
        <v>13456.363320891298</v>
      </c>
      <c r="I15" s="26">
        <f t="shared" si="1"/>
        <v>8.8333145751554932E-4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1423.2378996467939</v>
      </c>
      <c r="G16" s="26">
        <f t="shared" si="0"/>
        <v>8.6144609044509074E-3</v>
      </c>
      <c r="H16" s="25">
        <f>HLOOKUP(D16,Cuadro2!$B$7:$S$148,142,0)/1000</f>
        <v>2395.4637223365908</v>
      </c>
      <c r="I16" s="26">
        <f t="shared" si="1"/>
        <v>5.9413878255627881E-4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19022.830999388643</v>
      </c>
      <c r="G17" s="27">
        <f t="shared" si="0"/>
        <v>0.11513987505312945</v>
      </c>
      <c r="H17" s="25">
        <f>HLOOKUP(D17,Cuadro2!$B$7:$S$148,142,0)/1000</f>
        <v>13194.268465830088</v>
      </c>
      <c r="I17" s="26">
        <f t="shared" si="1"/>
        <v>1.4417495785122986E-3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4592.9100804764194</v>
      </c>
      <c r="G18" s="27">
        <f t="shared" si="0"/>
        <v>2.7799600007659696E-2</v>
      </c>
      <c r="H18" s="25">
        <f>HLOOKUP(D18,Cuadro2!$B$7:$S$148,142,0)/1000</f>
        <v>2679.7142080112708</v>
      </c>
      <c r="I18" s="26">
        <f t="shared" si="1"/>
        <v>1.7139551922161923E-3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18302.43281856817</v>
      </c>
      <c r="G19" s="27">
        <f t="shared" si="0"/>
        <v>0.11077950637136821</v>
      </c>
      <c r="H19" s="25">
        <f>HLOOKUP(D19,Cuadro2!$B$7:$S$148,142,0)/1000</f>
        <v>17324.180681882775</v>
      </c>
      <c r="I19" s="26">
        <f t="shared" si="1"/>
        <v>1.0564674402009919E-3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2436.9322989341376</v>
      </c>
      <c r="G20" s="27">
        <f t="shared" si="0"/>
        <v>1.4750069557009136E-2</v>
      </c>
      <c r="H20" s="25">
        <f>HLOOKUP(D20,Cuadro2!$B$7:$S$148,142,0)/1000</f>
        <v>4526.9912850708561</v>
      </c>
      <c r="I20" s="26">
        <f t="shared" si="1"/>
        <v>5.3831168329629225E-4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5372.4582911501275</v>
      </c>
      <c r="G21" s="27">
        <f t="shared" si="0"/>
        <v>3.2517987274925331E-2</v>
      </c>
      <c r="H21" s="25">
        <f>HLOOKUP(D21,Cuadro2!$B$7:$S$148,142,0)/1000</f>
        <v>4445.4286723284758</v>
      </c>
      <c r="I21" s="26">
        <f t="shared" si="1"/>
        <v>1.2085354837863321E-3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4421.1759045815106</v>
      </c>
      <c r="G22" s="26">
        <f t="shared" si="0"/>
        <v>2.6760141077728214E-2</v>
      </c>
      <c r="H22" s="25">
        <f>HLOOKUP(D22,Cuadro2!$B$7:$S$148,142,0)/1000</f>
        <v>3487.6487261059483</v>
      </c>
      <c r="I22" s="26">
        <f t="shared" si="1"/>
        <v>1.2676666292358721E-3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3390.8014687608265</v>
      </c>
      <c r="G23" s="26">
        <f t="shared" si="0"/>
        <v>2.0523572829703244E-2</v>
      </c>
      <c r="H23" s="25">
        <f>HLOOKUP(D23,Cuadro2!$B$7:$S$148,142,0)/1000</f>
        <v>4158.9896245771552</v>
      </c>
      <c r="I23" s="26">
        <f t="shared" si="1"/>
        <v>8.1529452459395578E-4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2333.1691775014383</v>
      </c>
      <c r="G24" s="26">
        <f t="shared" si="0"/>
        <v>1.4122020407160322E-2</v>
      </c>
      <c r="H24" s="25">
        <f>HLOOKUP(D24,Cuadro2!$B$7:$S$148,142,0)/1000</f>
        <v>1297.526819558921</v>
      </c>
      <c r="I24" s="26">
        <f t="shared" si="1"/>
        <v>1.7981664365863139E-3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165214.96997118386</v>
      </c>
      <c r="G26" s="32">
        <f>+IF(F26&gt;0,F26/$F$26,0)</f>
        <v>1</v>
      </c>
      <c r="H26" s="31">
        <f>SUM(H9:H24)</f>
        <v>124362.25045693359</v>
      </c>
      <c r="I26" s="32">
        <f>+F26/1000/H26</f>
        <v>1.3284977504359129E-3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8" display="volver"/>
  </hyperlinks>
  <pageMargins left="0.75" right="0.75" top="1" bottom="1" header="0" footer="0"/>
  <pageSetup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87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Necochea.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197722.7984800121</v>
      </c>
      <c r="G9" s="26">
        <f t="shared" ref="G9:G24" si="0">+IF(F9&gt;0,F9/$F$26,0)</f>
        <v>0.21703119390133011</v>
      </c>
      <c r="H9" s="25">
        <f>HLOOKUP(D9,Cuadro2!$B$7:$S$148,142,0)/1000</f>
        <v>9542.7400717648925</v>
      </c>
      <c r="I9" s="26">
        <f t="shared" ref="I9:I24" si="1">+F9/1000/H9</f>
        <v>2.0719709118457004E-2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4731.5185447340455</v>
      </c>
      <c r="G10" s="26">
        <f t="shared" si="0"/>
        <v>5.1935696167770065E-3</v>
      </c>
      <c r="H10" s="25">
        <f>HLOOKUP(D10,Cuadro2!$B$7:$S$148,142,0)/1000</f>
        <v>196.14692543331509</v>
      </c>
      <c r="I10" s="26">
        <f t="shared" si="1"/>
        <v>2.4122318176955777E-2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123.80643455544229</v>
      </c>
      <c r="G11" s="26">
        <f t="shared" si="0"/>
        <v>1.3589661137104945E-4</v>
      </c>
      <c r="H11" s="25">
        <f>HLOOKUP(D11,Cuadro2!$B$7:$S$148,142,0)/1000</f>
        <v>79.154315941984848</v>
      </c>
      <c r="I11" s="26">
        <f t="shared" si="1"/>
        <v>1.5641147685008692E-3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109954.65331780649</v>
      </c>
      <c r="G12" s="26">
        <f t="shared" si="0"/>
        <v>0.12069215016184778</v>
      </c>
      <c r="H12" s="25">
        <f>HLOOKUP(D12,Cuadro2!$B$7:$S$148,142,0)/1000</f>
        <v>40083.506242246905</v>
      </c>
      <c r="I12" s="26">
        <f t="shared" si="1"/>
        <v>2.7431396009443237E-3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22485.791330780856</v>
      </c>
      <c r="G13" s="26">
        <f t="shared" si="0"/>
        <v>2.4681615756257269E-2</v>
      </c>
      <c r="H13" s="25">
        <f>HLOOKUP(D13,Cuadro2!$B$7:$S$148,142,0)/1000</f>
        <v>3022.5825440694484</v>
      </c>
      <c r="I13" s="26">
        <f t="shared" si="1"/>
        <v>7.4392646033438516E-3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28247.286909903094</v>
      </c>
      <c r="G14" s="26">
        <f t="shared" si="0"/>
        <v>3.1005743645437133E-2</v>
      </c>
      <c r="H14" s="25">
        <f>HLOOKUP(D14,Cuadro2!$B$7:$S$148,142,0)/1000</f>
        <v>4471.5448308836894</v>
      </c>
      <c r="I14" s="26">
        <f t="shared" si="1"/>
        <v>6.3171203640422233E-3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113293.3046228835</v>
      </c>
      <c r="G15" s="26">
        <f t="shared" si="0"/>
        <v>0.12435683366992764</v>
      </c>
      <c r="H15" s="25">
        <f>HLOOKUP(D15,Cuadro2!$B$7:$S$148,142,0)/1000</f>
        <v>13456.363320891298</v>
      </c>
      <c r="I15" s="26">
        <f t="shared" si="1"/>
        <v>8.4193107692769539E-3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33361.684933833865</v>
      </c>
      <c r="G16" s="26">
        <f t="shared" si="0"/>
        <v>3.6619582402288978E-2</v>
      </c>
      <c r="H16" s="25">
        <f>HLOOKUP(D16,Cuadro2!$B$7:$S$148,142,0)/1000</f>
        <v>2395.4637223365908</v>
      </c>
      <c r="I16" s="26">
        <f t="shared" si="1"/>
        <v>1.3927025745684057E-2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117910.86683582206</v>
      </c>
      <c r="G17" s="27">
        <f t="shared" si="0"/>
        <v>0.12942531867869628</v>
      </c>
      <c r="H17" s="25">
        <f>HLOOKUP(D17,Cuadro2!$B$7:$S$148,142,0)/1000</f>
        <v>13194.268465830088</v>
      </c>
      <c r="I17" s="26">
        <f t="shared" si="1"/>
        <v>8.9365217284446061E-3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25434.463285250404</v>
      </c>
      <c r="G18" s="27">
        <f t="shared" si="0"/>
        <v>2.7918236922969044E-2</v>
      </c>
      <c r="H18" s="25">
        <f>HLOOKUP(D18,Cuadro2!$B$7:$S$148,142,0)/1000</f>
        <v>2679.7142080112708</v>
      </c>
      <c r="I18" s="26">
        <f t="shared" si="1"/>
        <v>9.4914835355246301E-3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136173.9710560996</v>
      </c>
      <c r="G19" s="27">
        <f t="shared" si="0"/>
        <v>0.14947188560846764</v>
      </c>
      <c r="H19" s="25">
        <f>HLOOKUP(D19,Cuadro2!$B$7:$S$148,142,0)/1000</f>
        <v>17324.180681882775</v>
      </c>
      <c r="I19" s="26">
        <f t="shared" si="1"/>
        <v>7.8603411934226215E-3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27120.513244356771</v>
      </c>
      <c r="G20" s="27">
        <f t="shared" si="0"/>
        <v>2.9768936176748497E-2</v>
      </c>
      <c r="H20" s="25">
        <f>HLOOKUP(D20,Cuadro2!$B$7:$S$148,142,0)/1000</f>
        <v>4526.9912850708561</v>
      </c>
      <c r="I20" s="26">
        <f t="shared" si="1"/>
        <v>5.990847239709737E-3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28781.661743360863</v>
      </c>
      <c r="G21" s="27">
        <f t="shared" si="0"/>
        <v>3.1592302246608701E-2</v>
      </c>
      <c r="H21" s="25">
        <f>HLOOKUP(D21,Cuadro2!$B$7:$S$148,142,0)/1000</f>
        <v>4445.4286723284758</v>
      </c>
      <c r="I21" s="26">
        <f t="shared" si="1"/>
        <v>6.474440119243953E-3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34503.169773890004</v>
      </c>
      <c r="G22" s="26">
        <f t="shared" si="0"/>
        <v>3.7872537648533364E-2</v>
      </c>
      <c r="H22" s="25">
        <f>HLOOKUP(D22,Cuadro2!$B$7:$S$148,142,0)/1000</f>
        <v>3487.6487261059483</v>
      </c>
      <c r="I22" s="26">
        <f t="shared" si="1"/>
        <v>9.8929601240012773E-3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22475.876072739167</v>
      </c>
      <c r="G23" s="26">
        <f t="shared" si="0"/>
        <v>2.4670732234947788E-2</v>
      </c>
      <c r="H23" s="25">
        <f>HLOOKUP(D23,Cuadro2!$B$7:$S$148,142,0)/1000</f>
        <v>4158.9896245771552</v>
      </c>
      <c r="I23" s="26">
        <f t="shared" si="1"/>
        <v>5.4041673823661662E-3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8712.6415939374583</v>
      </c>
      <c r="G24" s="26">
        <f t="shared" si="0"/>
        <v>9.5634647177917E-3</v>
      </c>
      <c r="H24" s="25">
        <f>HLOOKUP(D24,Cuadro2!$B$7:$S$148,142,0)/1000</f>
        <v>1297.526819558921</v>
      </c>
      <c r="I24" s="26">
        <f t="shared" si="1"/>
        <v>6.7148065555201536E-3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911034.00817996578</v>
      </c>
      <c r="G26" s="32">
        <f>+IF(F26&gt;0,F26/$F$26,0)</f>
        <v>1</v>
      </c>
      <c r="H26" s="31">
        <f>SUM(H9:H24)</f>
        <v>124362.25045693359</v>
      </c>
      <c r="I26" s="32">
        <f>+F26/1000/H26</f>
        <v>7.3256474921660824E-3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89" display="volver"/>
  </hyperlinks>
  <pageMargins left="0.75" right="0.75" top="1" bottom="1" header="0" footer="0"/>
  <pageSetup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88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Nueve de Julio.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 t="e">
        <f>VLOOKUP($D$1,Cuadro2!$B$9:$S$146,2,0)</f>
        <v>#N/A</v>
      </c>
      <c r="G9" s="26" t="e">
        <f t="shared" ref="G9:G24" si="0">+IF(F9&gt;0,F9/$F$26,0)</f>
        <v>#N/A</v>
      </c>
      <c r="H9" s="25">
        <f>HLOOKUP(D9,Cuadro2!$B$7:$S$148,142,0)/1000</f>
        <v>9542.7400717648925</v>
      </c>
      <c r="I9" s="26" t="e">
        <f t="shared" ref="I9:I24" si="1">+F9/1000/H9</f>
        <v>#N/A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 t="e">
        <f>VLOOKUP($D$1,Cuadro2!$B$9:$S$146,3,0)</f>
        <v>#N/A</v>
      </c>
      <c r="G10" s="26" t="e">
        <f t="shared" si="0"/>
        <v>#N/A</v>
      </c>
      <c r="H10" s="25">
        <f>HLOOKUP(D10,Cuadro2!$B$7:$S$148,142,0)/1000</f>
        <v>196.14692543331509</v>
      </c>
      <c r="I10" s="26" t="e">
        <f t="shared" si="1"/>
        <v>#N/A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 t="e">
        <f>VLOOKUP($D$1,Cuadro2!$B$9:$S$146,4,0)</f>
        <v>#N/A</v>
      </c>
      <c r="G11" s="26" t="e">
        <f t="shared" si="0"/>
        <v>#N/A</v>
      </c>
      <c r="H11" s="25">
        <f>HLOOKUP(D11,Cuadro2!$B$7:$S$148,142,0)/1000</f>
        <v>79.154315941984848</v>
      </c>
      <c r="I11" s="26" t="e">
        <f t="shared" si="1"/>
        <v>#N/A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 t="e">
        <f>VLOOKUP($D$1,Cuadro2!$B$9:$S$146,5,0)</f>
        <v>#N/A</v>
      </c>
      <c r="G12" s="26" t="e">
        <f t="shared" si="0"/>
        <v>#N/A</v>
      </c>
      <c r="H12" s="25">
        <f>HLOOKUP(D12,Cuadro2!$B$7:$S$148,142,0)/1000</f>
        <v>40083.506242246905</v>
      </c>
      <c r="I12" s="26" t="e">
        <f t="shared" si="1"/>
        <v>#N/A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 t="e">
        <f>VLOOKUP($D$1,Cuadro2!$B$9:$S$146,6,0)</f>
        <v>#N/A</v>
      </c>
      <c r="G13" s="26" t="e">
        <f t="shared" si="0"/>
        <v>#N/A</v>
      </c>
      <c r="H13" s="25">
        <f>HLOOKUP(D13,Cuadro2!$B$7:$S$148,142,0)/1000</f>
        <v>3022.5825440694484</v>
      </c>
      <c r="I13" s="26" t="e">
        <f t="shared" si="1"/>
        <v>#N/A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 t="e">
        <f>VLOOKUP($D$1,Cuadro2!$B$9:$S$146,7,0)</f>
        <v>#N/A</v>
      </c>
      <c r="G14" s="26" t="e">
        <f t="shared" si="0"/>
        <v>#N/A</v>
      </c>
      <c r="H14" s="25">
        <f>HLOOKUP(D14,Cuadro2!$B$7:$S$148,142,0)/1000</f>
        <v>4471.5448308836894</v>
      </c>
      <c r="I14" s="26" t="e">
        <f t="shared" si="1"/>
        <v>#N/A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 t="e">
        <f>VLOOKUP($D$1,Cuadro2!$B$9:$S$146,8,0)</f>
        <v>#N/A</v>
      </c>
      <c r="G15" s="26" t="e">
        <f t="shared" si="0"/>
        <v>#N/A</v>
      </c>
      <c r="H15" s="25">
        <f>HLOOKUP(D15,Cuadro2!$B$7:$S$148,142,0)/1000</f>
        <v>13456.363320891298</v>
      </c>
      <c r="I15" s="26" t="e">
        <f t="shared" si="1"/>
        <v>#N/A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 t="e">
        <f>VLOOKUP($D$1,Cuadro2!$B$9:$S$146,9,0)</f>
        <v>#N/A</v>
      </c>
      <c r="G16" s="26" t="e">
        <f t="shared" si="0"/>
        <v>#N/A</v>
      </c>
      <c r="H16" s="25">
        <f>HLOOKUP(D16,Cuadro2!$B$7:$S$148,142,0)/1000</f>
        <v>2395.4637223365908</v>
      </c>
      <c r="I16" s="26" t="e">
        <f t="shared" si="1"/>
        <v>#N/A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 t="e">
        <f>VLOOKUP($D$1,Cuadro2!$B$9:$S$146,10,0)</f>
        <v>#N/A</v>
      </c>
      <c r="G17" s="27" t="e">
        <f t="shared" si="0"/>
        <v>#N/A</v>
      </c>
      <c r="H17" s="25">
        <f>HLOOKUP(D17,Cuadro2!$B$7:$S$148,142,0)/1000</f>
        <v>13194.268465830088</v>
      </c>
      <c r="I17" s="26" t="e">
        <f t="shared" si="1"/>
        <v>#N/A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 t="e">
        <f>VLOOKUP($D$1,Cuadro2!$B$9:$S$146,11,0)</f>
        <v>#N/A</v>
      </c>
      <c r="G18" s="27" t="e">
        <f t="shared" si="0"/>
        <v>#N/A</v>
      </c>
      <c r="H18" s="25">
        <f>HLOOKUP(D18,Cuadro2!$B$7:$S$148,142,0)/1000</f>
        <v>2679.7142080112708</v>
      </c>
      <c r="I18" s="26" t="e">
        <f t="shared" si="1"/>
        <v>#N/A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 t="e">
        <f>VLOOKUP($D$1,Cuadro2!$B$9:$S$146,12,0)</f>
        <v>#N/A</v>
      </c>
      <c r="G19" s="27" t="e">
        <f t="shared" si="0"/>
        <v>#N/A</v>
      </c>
      <c r="H19" s="25">
        <f>HLOOKUP(D19,Cuadro2!$B$7:$S$148,142,0)/1000</f>
        <v>17324.180681882775</v>
      </c>
      <c r="I19" s="26" t="e">
        <f t="shared" si="1"/>
        <v>#N/A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 t="e">
        <f>VLOOKUP($D$1,Cuadro2!$B$9:$S$146,13,0)</f>
        <v>#N/A</v>
      </c>
      <c r="G20" s="27" t="e">
        <f t="shared" si="0"/>
        <v>#N/A</v>
      </c>
      <c r="H20" s="25">
        <f>HLOOKUP(D20,Cuadro2!$B$7:$S$148,142,0)/1000</f>
        <v>4526.9912850708561</v>
      </c>
      <c r="I20" s="26" t="e">
        <f t="shared" si="1"/>
        <v>#N/A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 t="e">
        <f>VLOOKUP($D$1,Cuadro2!$B$9:$S$146,14,0)</f>
        <v>#N/A</v>
      </c>
      <c r="G21" s="27" t="e">
        <f t="shared" si="0"/>
        <v>#N/A</v>
      </c>
      <c r="H21" s="25">
        <f>HLOOKUP(D21,Cuadro2!$B$7:$S$148,142,0)/1000</f>
        <v>4445.4286723284758</v>
      </c>
      <c r="I21" s="26" t="e">
        <f t="shared" si="1"/>
        <v>#N/A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 t="e">
        <f>VLOOKUP($D$1,Cuadro2!$B$9:$S$146,15,0)</f>
        <v>#N/A</v>
      </c>
      <c r="G22" s="26" t="e">
        <f t="shared" si="0"/>
        <v>#N/A</v>
      </c>
      <c r="H22" s="25">
        <f>HLOOKUP(D22,Cuadro2!$B$7:$S$148,142,0)/1000</f>
        <v>3487.6487261059483</v>
      </c>
      <c r="I22" s="26" t="e">
        <f t="shared" si="1"/>
        <v>#N/A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 t="e">
        <f>VLOOKUP($D$1,Cuadro2!$B$9:$S$146,16,0)</f>
        <v>#N/A</v>
      </c>
      <c r="G23" s="26" t="e">
        <f t="shared" si="0"/>
        <v>#N/A</v>
      </c>
      <c r="H23" s="25">
        <f>HLOOKUP(D23,Cuadro2!$B$7:$S$148,142,0)/1000</f>
        <v>4158.9896245771552</v>
      </c>
      <c r="I23" s="26" t="e">
        <f t="shared" si="1"/>
        <v>#N/A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 t="e">
        <f>VLOOKUP($D$1,Cuadro2!$B$9:$S$146,17,0)</f>
        <v>#N/A</v>
      </c>
      <c r="G24" s="26" t="e">
        <f t="shared" si="0"/>
        <v>#N/A</v>
      </c>
      <c r="H24" s="25">
        <f>HLOOKUP(D24,Cuadro2!$B$7:$S$148,142,0)/1000</f>
        <v>1297.526819558921</v>
      </c>
      <c r="I24" s="26" t="e">
        <f t="shared" si="1"/>
        <v>#N/A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 t="e">
        <f>SUM(F9:F24)</f>
        <v>#N/A</v>
      </c>
      <c r="G26" s="32" t="e">
        <f>+IF(F26&gt;0,F26/$F$26,0)</f>
        <v>#N/A</v>
      </c>
      <c r="H26" s="31">
        <f>SUM(H9:H24)</f>
        <v>124362.25045693359</v>
      </c>
      <c r="I26" s="32" t="e">
        <f>+F26/1000/H26</f>
        <v>#N/A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0" display="volver"/>
  </hyperlinks>
  <pageMargins left="0.75" right="0.75" top="1" bottom="1" header="0" footer="0"/>
  <pageSetup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89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Olavarría.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134743.45888316643</v>
      </c>
      <c r="G9" s="26">
        <f t="shared" ref="G9:G24" si="0">+IF(F9&gt;0,F9/$F$26,0)</f>
        <v>0.12278704336767383</v>
      </c>
      <c r="H9" s="25">
        <f>HLOOKUP(D9,Cuadro2!$B$7:$S$148,142,0)/1000</f>
        <v>9542.7400717648925</v>
      </c>
      <c r="I9" s="26">
        <f t="shared" ref="I9:I24" si="1">+F9/1000/H9</f>
        <v>1.4119996758776449E-2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11.251958666773753</v>
      </c>
      <c r="G10" s="26">
        <f t="shared" si="0"/>
        <v>1.0253519898033622E-5</v>
      </c>
      <c r="H10" s="25">
        <f>HLOOKUP(D10,Cuadro2!$B$7:$S$148,142,0)/1000</f>
        <v>196.14692543331509</v>
      </c>
      <c r="I10" s="26">
        <f t="shared" si="1"/>
        <v>5.7364950492681207E-5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30512.917033102553</v>
      </c>
      <c r="G11" s="26">
        <f t="shared" si="0"/>
        <v>2.7805363600368879E-2</v>
      </c>
      <c r="H11" s="25">
        <f>HLOOKUP(D11,Cuadro2!$B$7:$S$148,142,0)/1000</f>
        <v>79.154315941984848</v>
      </c>
      <c r="I11" s="26">
        <f t="shared" si="1"/>
        <v>0.38548645983456681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325531.58836939372</v>
      </c>
      <c r="G12" s="26">
        <f t="shared" si="0"/>
        <v>0.29664565233788948</v>
      </c>
      <c r="H12" s="25">
        <f>HLOOKUP(D12,Cuadro2!$B$7:$S$148,142,0)/1000</f>
        <v>40083.506242246905</v>
      </c>
      <c r="I12" s="26">
        <f t="shared" si="1"/>
        <v>8.121335154714894E-3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25874.700019250518</v>
      </c>
      <c r="G13" s="26">
        <f t="shared" si="0"/>
        <v>2.3578717213605525E-2</v>
      </c>
      <c r="H13" s="25">
        <f>HLOOKUP(D13,Cuadro2!$B$7:$S$148,142,0)/1000</f>
        <v>3022.5825440694484</v>
      </c>
      <c r="I13" s="26">
        <f t="shared" si="1"/>
        <v>8.5604610104093853E-3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28629.316348840995</v>
      </c>
      <c r="G14" s="26">
        <f t="shared" si="0"/>
        <v>2.6088903589450325E-2</v>
      </c>
      <c r="H14" s="25">
        <f>HLOOKUP(D14,Cuadro2!$B$7:$S$148,142,0)/1000</f>
        <v>4471.5448308836894</v>
      </c>
      <c r="I14" s="26">
        <f t="shared" si="1"/>
        <v>6.4025560363627446E-3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92924.292133763433</v>
      </c>
      <c r="G15" s="26">
        <f t="shared" si="0"/>
        <v>8.467868631776862E-2</v>
      </c>
      <c r="H15" s="25">
        <f>HLOOKUP(D15,Cuadro2!$B$7:$S$148,142,0)/1000</f>
        <v>13456.363320891298</v>
      </c>
      <c r="I15" s="26">
        <f t="shared" si="1"/>
        <v>6.905602198589305E-3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14361.382125328046</v>
      </c>
      <c r="G16" s="26">
        <f t="shared" si="0"/>
        <v>1.308702971156021E-2</v>
      </c>
      <c r="H16" s="25">
        <f>HLOOKUP(D16,Cuadro2!$B$7:$S$148,142,0)/1000</f>
        <v>2395.4637223365908</v>
      </c>
      <c r="I16" s="26">
        <f t="shared" si="1"/>
        <v>5.9952409178293132E-3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120085.1001089972</v>
      </c>
      <c r="G17" s="27">
        <f t="shared" si="0"/>
        <v>0.10942938913034672</v>
      </c>
      <c r="H17" s="25">
        <f>HLOOKUP(D17,Cuadro2!$B$7:$S$148,142,0)/1000</f>
        <v>13194.268465830088</v>
      </c>
      <c r="I17" s="26">
        <f t="shared" si="1"/>
        <v>9.1013079216925204E-3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23543.369683756191</v>
      </c>
      <c r="G18" s="27">
        <f t="shared" si="0"/>
        <v>2.1454256691503863E-2</v>
      </c>
      <c r="H18" s="25">
        <f>HLOOKUP(D18,Cuadro2!$B$7:$S$148,142,0)/1000</f>
        <v>2679.7142080112708</v>
      </c>
      <c r="I18" s="26">
        <f t="shared" si="1"/>
        <v>8.7857763388987358E-3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135167.46518194981</v>
      </c>
      <c r="G19" s="27">
        <f t="shared" si="0"/>
        <v>0.12317342561010999</v>
      </c>
      <c r="H19" s="25">
        <f>HLOOKUP(D19,Cuadro2!$B$7:$S$148,142,0)/1000</f>
        <v>17324.180681882775</v>
      </c>
      <c r="I19" s="26">
        <f t="shared" si="1"/>
        <v>7.8022428687380754E-3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35735.422772661928</v>
      </c>
      <c r="G20" s="27">
        <f t="shared" si="0"/>
        <v>3.2564452049235436E-2</v>
      </c>
      <c r="H20" s="25">
        <f>HLOOKUP(D20,Cuadro2!$B$7:$S$148,142,0)/1000</f>
        <v>4526.9912850708561</v>
      </c>
      <c r="I20" s="26">
        <f t="shared" si="1"/>
        <v>7.8938572050073208E-3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58508.672657023133</v>
      </c>
      <c r="G21" s="27">
        <f t="shared" si="0"/>
        <v>5.3316925262785024E-2</v>
      </c>
      <c r="H21" s="25">
        <f>HLOOKUP(D21,Cuadro2!$B$7:$S$148,142,0)/1000</f>
        <v>4445.4286723284758</v>
      </c>
      <c r="I21" s="26">
        <f t="shared" si="1"/>
        <v>1.3161536708759476E-2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38156.698223916748</v>
      </c>
      <c r="G22" s="26">
        <f t="shared" si="0"/>
        <v>3.4770876437495303E-2</v>
      </c>
      <c r="H22" s="25">
        <f>HLOOKUP(D22,Cuadro2!$B$7:$S$148,142,0)/1000</f>
        <v>3487.6487261059483</v>
      </c>
      <c r="I22" s="26">
        <f t="shared" si="1"/>
        <v>1.0940522174238489E-2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21675.72582383862</v>
      </c>
      <c r="G23" s="26">
        <f t="shared" si="0"/>
        <v>1.9752337581486732E-2</v>
      </c>
      <c r="H23" s="25">
        <f>HLOOKUP(D23,Cuadro2!$B$7:$S$148,142,0)/1000</f>
        <v>4158.9896245771552</v>
      </c>
      <c r="I23" s="26">
        <f t="shared" si="1"/>
        <v>5.2117768449692617E-3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11913.859933934509</v>
      </c>
      <c r="G24" s="26">
        <f t="shared" si="0"/>
        <v>1.0856687578822166E-2</v>
      </c>
      <c r="H24" s="25">
        <f>HLOOKUP(D24,Cuadro2!$B$7:$S$148,142,0)/1000</f>
        <v>1297.526819558921</v>
      </c>
      <c r="I24" s="26">
        <f t="shared" si="1"/>
        <v>9.18197585926161E-3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1097375.2212575905</v>
      </c>
      <c r="G26" s="32">
        <f>+IF(F26&gt;0,F26/$F$26,0)</f>
        <v>1</v>
      </c>
      <c r="H26" s="31">
        <f>SUM(H9:H24)</f>
        <v>124362.25045693359</v>
      </c>
      <c r="I26" s="32">
        <f>+F26/1000/H26</f>
        <v>8.8240218975259663E-3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1" display="volver"/>
  </hyperlinks>
  <pageMargins left="0.75" right="0.75" top="1" bottom="1" header="0" footer="0"/>
  <pageSetup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90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Patagones.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140289.35062539094</v>
      </c>
      <c r="G9" s="26">
        <f t="shared" ref="G9:G24" si="0">+IF(F9&gt;0,F9/$F$26,0)</f>
        <v>0.43520804574535032</v>
      </c>
      <c r="H9" s="25">
        <f>HLOOKUP(D9,Cuadro2!$B$7:$S$148,142,0)/1000</f>
        <v>9542.7400717648925</v>
      </c>
      <c r="I9" s="26">
        <f t="shared" ref="I9:I24" si="1">+F9/1000/H9</f>
        <v>1.4701160208741279E-2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60.010446222793355</v>
      </c>
      <c r="G10" s="26">
        <f t="shared" si="0"/>
        <v>1.8616544241242941E-4</v>
      </c>
      <c r="H10" s="25">
        <f>HLOOKUP(D10,Cuadro2!$B$7:$S$148,142,0)/1000</f>
        <v>196.14692543331509</v>
      </c>
      <c r="I10" s="26">
        <f t="shared" si="1"/>
        <v>3.0594640262763314E-4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10007.963241248352</v>
      </c>
      <c r="G12" s="26">
        <f t="shared" si="0"/>
        <v>3.1046876364446495E-2</v>
      </c>
      <c r="H12" s="25">
        <f>HLOOKUP(D12,Cuadro2!$B$7:$S$148,142,0)/1000</f>
        <v>40083.506242246905</v>
      </c>
      <c r="I12" s="26">
        <f t="shared" si="1"/>
        <v>2.496778395773231E-4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3297.8704166475627</v>
      </c>
      <c r="G13" s="26">
        <f t="shared" si="0"/>
        <v>1.0230710547539042E-2</v>
      </c>
      <c r="H13" s="25">
        <f>HLOOKUP(D13,Cuadro2!$B$7:$S$148,142,0)/1000</f>
        <v>3022.5825440694484</v>
      </c>
      <c r="I13" s="26">
        <f t="shared" si="1"/>
        <v>1.0910770404329408E-3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7449.544776208465</v>
      </c>
      <c r="G14" s="26">
        <f t="shared" si="0"/>
        <v>2.3110106428558676E-2</v>
      </c>
      <c r="H14" s="25">
        <f>HLOOKUP(D14,Cuadro2!$B$7:$S$148,142,0)/1000</f>
        <v>4471.5448308836894</v>
      </c>
      <c r="I14" s="26">
        <f t="shared" si="1"/>
        <v>1.6659890614886775E-3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39215.800051137892</v>
      </c>
      <c r="G15" s="26">
        <f t="shared" si="0"/>
        <v>0.12165593201845766</v>
      </c>
      <c r="H15" s="25">
        <f>HLOOKUP(D15,Cuadro2!$B$7:$S$148,142,0)/1000</f>
        <v>13456.363320891298</v>
      </c>
      <c r="I15" s="26">
        <f t="shared" si="1"/>
        <v>2.914294086445667E-3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4666.3694204808098</v>
      </c>
      <c r="G16" s="26">
        <f t="shared" si="0"/>
        <v>1.4476091785727851E-2</v>
      </c>
      <c r="H16" s="25">
        <f>HLOOKUP(D16,Cuadro2!$B$7:$S$148,142,0)/1000</f>
        <v>2395.4637223365908</v>
      </c>
      <c r="I16" s="26">
        <f t="shared" si="1"/>
        <v>1.9480025420418911E-3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41066.266963796748</v>
      </c>
      <c r="G17" s="27">
        <f t="shared" si="0"/>
        <v>0.12739648242506091</v>
      </c>
      <c r="H17" s="25">
        <f>HLOOKUP(D17,Cuadro2!$B$7:$S$148,142,0)/1000</f>
        <v>13194.268465830088</v>
      </c>
      <c r="I17" s="26">
        <f t="shared" si="1"/>
        <v>3.1124322708870359E-3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7592.0516775208316</v>
      </c>
      <c r="G18" s="27">
        <f t="shared" si="0"/>
        <v>2.3552193798333381E-2</v>
      </c>
      <c r="H18" s="25">
        <f>HLOOKUP(D18,Cuadro2!$B$7:$S$148,142,0)/1000</f>
        <v>2679.7142080112708</v>
      </c>
      <c r="I18" s="26">
        <f t="shared" si="1"/>
        <v>2.8331572280445587E-3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34238.385064098198</v>
      </c>
      <c r="G19" s="27">
        <f t="shared" si="0"/>
        <v>0.10621490930563957</v>
      </c>
      <c r="H19" s="25">
        <f>HLOOKUP(D19,Cuadro2!$B$7:$S$148,142,0)/1000</f>
        <v>17324.180681882775</v>
      </c>
      <c r="I19" s="26">
        <f t="shared" si="1"/>
        <v>1.9763350251769136E-3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6857.823055016871</v>
      </c>
      <c r="G20" s="27">
        <f t="shared" si="0"/>
        <v>2.1274457088413679E-2</v>
      </c>
      <c r="H20" s="25">
        <f>HLOOKUP(D20,Cuadro2!$B$7:$S$148,142,0)/1000</f>
        <v>4526.9912850708561</v>
      </c>
      <c r="I20" s="26">
        <f t="shared" si="1"/>
        <v>1.5148743664766152E-3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10901.760465407562</v>
      </c>
      <c r="G21" s="27">
        <f t="shared" si="0"/>
        <v>3.3819629545531832E-2</v>
      </c>
      <c r="H21" s="25">
        <f>HLOOKUP(D21,Cuadro2!$B$7:$S$148,142,0)/1000</f>
        <v>4445.4286723284758</v>
      </c>
      <c r="I21" s="26">
        <f t="shared" si="1"/>
        <v>2.4523530280145781E-3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7929.1357577907975</v>
      </c>
      <c r="G22" s="26">
        <f t="shared" si="0"/>
        <v>2.4597901852239E-2</v>
      </c>
      <c r="H22" s="25">
        <f>HLOOKUP(D22,Cuadro2!$B$7:$S$148,142,0)/1000</f>
        <v>3487.6487261059483</v>
      </c>
      <c r="I22" s="26">
        <f t="shared" si="1"/>
        <v>2.2734903599778201E-3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5029.9854255525734</v>
      </c>
      <c r="G23" s="26">
        <f t="shared" si="0"/>
        <v>1.5604107634853695E-2</v>
      </c>
      <c r="H23" s="25">
        <f>HLOOKUP(D23,Cuadro2!$B$7:$S$148,142,0)/1000</f>
        <v>4158.9896245771552</v>
      </c>
      <c r="I23" s="26">
        <f t="shared" si="1"/>
        <v>1.2094248554572848E-3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3747.7678126794758</v>
      </c>
      <c r="G24" s="26">
        <f t="shared" si="0"/>
        <v>1.1626390017435548E-2</v>
      </c>
      <c r="H24" s="25">
        <f>HLOOKUP(D24,Cuadro2!$B$7:$S$148,142,0)/1000</f>
        <v>1297.526819558921</v>
      </c>
      <c r="I24" s="26">
        <f t="shared" si="1"/>
        <v>2.8883933312095125E-3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322350.08519919985</v>
      </c>
      <c r="G26" s="32">
        <f>+IF(F26&gt;0,F26/$F$26,0)</f>
        <v>1</v>
      </c>
      <c r="H26" s="31">
        <f>SUM(H9:H24)</f>
        <v>124362.25045693359</v>
      </c>
      <c r="I26" s="32">
        <f>+F26/1000/H26</f>
        <v>2.5920251846104142E-3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2" display="volver"/>
  </hyperlinks>
  <pageMargins left="0.75" right="0.75" top="1" bottom="1" header="0" footer="0"/>
  <pageSetup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91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Pehuajó.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172202.7813464638</v>
      </c>
      <c r="G9" s="26">
        <f t="shared" ref="G9:G24" si="0">+IF(F9&gt;0,F9/$F$26,0)</f>
        <v>0.36660708421939203</v>
      </c>
      <c r="H9" s="25">
        <f>HLOOKUP(D9,Cuadro2!$B$7:$S$148,142,0)/1000</f>
        <v>9542.7400717648925</v>
      </c>
      <c r="I9" s="26">
        <f t="shared" ref="I9:I24" si="1">+F9/1000/H9</f>
        <v>1.8045423018067764E-2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18.753264444622921</v>
      </c>
      <c r="G10" s="26">
        <f t="shared" si="0"/>
        <v>3.9924323776200064E-5</v>
      </c>
      <c r="H10" s="25">
        <f>HLOOKUP(D10,Cuadro2!$B$7:$S$148,142,0)/1000</f>
        <v>196.14692543331509</v>
      </c>
      <c r="I10" s="26">
        <f t="shared" si="1"/>
        <v>9.5608250821135342E-5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32010.325480221305</v>
      </c>
      <c r="G12" s="26">
        <f t="shared" si="0"/>
        <v>6.8147633838776117E-2</v>
      </c>
      <c r="H12" s="25">
        <f>HLOOKUP(D12,Cuadro2!$B$7:$S$148,142,0)/1000</f>
        <v>40083.506242246905</v>
      </c>
      <c r="I12" s="26">
        <f t="shared" si="1"/>
        <v>7.9859095376450147E-4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5963.8570506331043</v>
      </c>
      <c r="G13" s="26">
        <f t="shared" si="0"/>
        <v>1.2696613997395014E-2</v>
      </c>
      <c r="H13" s="25">
        <f>HLOOKUP(D13,Cuadro2!$B$7:$S$148,142,0)/1000</f>
        <v>3022.5825440694484</v>
      </c>
      <c r="I13" s="26">
        <f t="shared" si="1"/>
        <v>1.9730998123888045E-3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29333.940444161381</v>
      </c>
      <c r="G14" s="26">
        <f t="shared" si="0"/>
        <v>6.2449806506102268E-2</v>
      </c>
      <c r="H14" s="25">
        <f>HLOOKUP(D14,Cuadro2!$B$7:$S$148,142,0)/1000</f>
        <v>4471.5448308836894</v>
      </c>
      <c r="I14" s="26">
        <f t="shared" si="1"/>
        <v>6.5601356027027149E-3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48524.776107036058</v>
      </c>
      <c r="G15" s="26">
        <f t="shared" si="0"/>
        <v>0.10330568729437435</v>
      </c>
      <c r="H15" s="25">
        <f>HLOOKUP(D15,Cuadro2!$B$7:$S$148,142,0)/1000</f>
        <v>13456.363320891298</v>
      </c>
      <c r="I15" s="26">
        <f t="shared" si="1"/>
        <v>3.6060839730523838E-3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4526.073463708005</v>
      </c>
      <c r="G16" s="26">
        <f t="shared" si="0"/>
        <v>9.6356782539670036E-3</v>
      </c>
      <c r="H16" s="25">
        <f>HLOOKUP(D16,Cuadro2!$B$7:$S$148,142,0)/1000</f>
        <v>2395.4637223365908</v>
      </c>
      <c r="I16" s="26">
        <f t="shared" si="1"/>
        <v>1.8894351943235306E-3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45282.57133982877</v>
      </c>
      <c r="G17" s="27">
        <f t="shared" si="0"/>
        <v>9.6403271277314559E-2</v>
      </c>
      <c r="H17" s="25">
        <f>HLOOKUP(D17,Cuadro2!$B$7:$S$148,142,0)/1000</f>
        <v>13194.268465830088</v>
      </c>
      <c r="I17" s="26">
        <f t="shared" si="1"/>
        <v>3.4319880224583498E-3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14726.583769656343</v>
      </c>
      <c r="G18" s="27">
        <f t="shared" si="0"/>
        <v>3.1351816121042E-2</v>
      </c>
      <c r="H18" s="25">
        <f>HLOOKUP(D18,Cuadro2!$B$7:$S$148,142,0)/1000</f>
        <v>2679.7142080112708</v>
      </c>
      <c r="I18" s="26">
        <f t="shared" si="1"/>
        <v>5.4955799859663264E-3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54929.366211537628</v>
      </c>
      <c r="G19" s="27">
        <f t="shared" si="0"/>
        <v>0.116940589619835</v>
      </c>
      <c r="H19" s="25">
        <f>HLOOKUP(D19,Cuadro2!$B$7:$S$148,142,0)/1000</f>
        <v>17324.180681882775</v>
      </c>
      <c r="I19" s="26">
        <f t="shared" si="1"/>
        <v>3.1706761329833898E-3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13030.994024499274</v>
      </c>
      <c r="G20" s="27">
        <f t="shared" si="0"/>
        <v>2.7742029986091748E-2</v>
      </c>
      <c r="H20" s="25">
        <f>HLOOKUP(D20,Cuadro2!$B$7:$S$148,142,0)/1000</f>
        <v>4526.9912850708561</v>
      </c>
      <c r="I20" s="26">
        <f t="shared" si="1"/>
        <v>2.8785109588067856E-3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15613.055234901165</v>
      </c>
      <c r="G21" s="27">
        <f t="shared" si="0"/>
        <v>3.3239048815984593E-2</v>
      </c>
      <c r="H21" s="25">
        <f>HLOOKUP(D21,Cuadro2!$B$7:$S$148,142,0)/1000</f>
        <v>4445.4286723284758</v>
      </c>
      <c r="I21" s="26">
        <f t="shared" si="1"/>
        <v>3.5121596556228593E-3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20224.642788281421</v>
      </c>
      <c r="G22" s="26">
        <f t="shared" si="0"/>
        <v>4.3056780291329852E-2</v>
      </c>
      <c r="H22" s="25">
        <f>HLOOKUP(D22,Cuadro2!$B$7:$S$148,142,0)/1000</f>
        <v>3487.6487261059483</v>
      </c>
      <c r="I22" s="26">
        <f t="shared" si="1"/>
        <v>5.7989334295322709E-3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8831.5613539714504</v>
      </c>
      <c r="G23" s="26">
        <f t="shared" si="0"/>
        <v>1.8801746009955642E-2</v>
      </c>
      <c r="H23" s="25">
        <f>HLOOKUP(D23,Cuadro2!$B$7:$S$148,142,0)/1000</f>
        <v>4158.9896245771552</v>
      </c>
      <c r="I23" s="26">
        <f t="shared" si="1"/>
        <v>2.1234872291534886E-3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4500.9956573846639</v>
      </c>
      <c r="G24" s="26">
        <f t="shared" si="0"/>
        <v>9.5822894446636192E-3</v>
      </c>
      <c r="H24" s="25">
        <f>HLOOKUP(D24,Cuadro2!$B$7:$S$148,142,0)/1000</f>
        <v>1297.526819558921</v>
      </c>
      <c r="I24" s="26">
        <f t="shared" si="1"/>
        <v>3.4689037556192666E-3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469720.277536729</v>
      </c>
      <c r="G26" s="32">
        <f>+IF(F26&gt;0,F26/$F$26,0)</f>
        <v>1</v>
      </c>
      <c r="H26" s="31">
        <f>SUM(H9:H24)</f>
        <v>124362.25045693359</v>
      </c>
      <c r="I26" s="32">
        <f>+F26/1000/H26</f>
        <v>3.7770326269497049E-3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3" display="volver"/>
  </hyperlinks>
  <pageMargins left="0.75" right="0.75" top="1" bottom="1" header="0" footer="0"/>
  <pageSetup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92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Pellegrini.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54520.125504721269</v>
      </c>
      <c r="G9" s="26">
        <f t="shared" ref="G9:G24" si="0">+IF(F9&gt;0,F9/$F$26,0)</f>
        <v>0.51538800390485606</v>
      </c>
      <c r="H9" s="25">
        <f>HLOOKUP(D9,Cuadro2!$B$7:$S$148,142,0)/1000</f>
        <v>9542.7400717648925</v>
      </c>
      <c r="I9" s="26">
        <f t="shared" ref="I9:I24" si="1">+F9/1000/H9</f>
        <v>5.7132568942159173E-3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0</v>
      </c>
      <c r="G10" s="26">
        <f t="shared" si="0"/>
        <v>0</v>
      </c>
      <c r="H10" s="25">
        <f>HLOOKUP(D10,Cuadro2!$B$7:$S$148,142,0)/1000</f>
        <v>196.14692543331509</v>
      </c>
      <c r="I10" s="26">
        <f t="shared" si="1"/>
        <v>0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2218.2483011255754</v>
      </c>
      <c r="G12" s="26">
        <f t="shared" si="0"/>
        <v>2.0969477848752305E-2</v>
      </c>
      <c r="H12" s="25">
        <f>HLOOKUP(D12,Cuadro2!$B$7:$S$148,142,0)/1000</f>
        <v>40083.506242246905</v>
      </c>
      <c r="I12" s="26">
        <f t="shared" si="1"/>
        <v>5.5340675232337914E-5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765.89201384498097</v>
      </c>
      <c r="G13" s="26">
        <f t="shared" si="0"/>
        <v>7.2401072552199571E-3</v>
      </c>
      <c r="H13" s="25">
        <f>HLOOKUP(D13,Cuadro2!$B$7:$S$148,142,0)/1000</f>
        <v>3022.5825440694484</v>
      </c>
      <c r="I13" s="26">
        <f t="shared" si="1"/>
        <v>2.5338994144187164E-4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2034.366414435221</v>
      </c>
      <c r="G14" s="26">
        <f t="shared" si="0"/>
        <v>1.9231211150752981E-2</v>
      </c>
      <c r="H14" s="25">
        <f>HLOOKUP(D14,Cuadro2!$B$7:$S$148,142,0)/1000</f>
        <v>4471.5448308836894</v>
      </c>
      <c r="I14" s="26">
        <f t="shared" si="1"/>
        <v>4.5495829548312488E-4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14148.953965547853</v>
      </c>
      <c r="G15" s="26">
        <f t="shared" si="0"/>
        <v>0.13375246432647928</v>
      </c>
      <c r="H15" s="25">
        <f>HLOOKUP(D15,Cuadro2!$B$7:$S$148,142,0)/1000</f>
        <v>13456.363320891298</v>
      </c>
      <c r="I15" s="26">
        <f t="shared" si="1"/>
        <v>1.0514693775829681E-3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2212.5140598208091</v>
      </c>
      <c r="G16" s="26">
        <f t="shared" si="0"/>
        <v>2.0915271092025078E-2</v>
      </c>
      <c r="H16" s="25">
        <f>HLOOKUP(D16,Cuadro2!$B$7:$S$148,142,0)/1000</f>
        <v>2395.4637223365908</v>
      </c>
      <c r="I16" s="26">
        <f t="shared" si="1"/>
        <v>9.2362661942660168E-4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9354.5346893606511</v>
      </c>
      <c r="G17" s="27">
        <f t="shared" si="0"/>
        <v>8.8430004817043509E-2</v>
      </c>
      <c r="H17" s="25">
        <f>HLOOKUP(D17,Cuadro2!$B$7:$S$148,142,0)/1000</f>
        <v>13194.268465830088</v>
      </c>
      <c r="I17" s="26">
        <f t="shared" si="1"/>
        <v>7.0898471662802652E-4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1973.262977177196</v>
      </c>
      <c r="G18" s="27">
        <f t="shared" si="0"/>
        <v>1.8653589982998844E-2</v>
      </c>
      <c r="H18" s="25">
        <f>HLOOKUP(D18,Cuadro2!$B$7:$S$148,142,0)/1000</f>
        <v>2679.7142080112708</v>
      </c>
      <c r="I18" s="26">
        <f t="shared" si="1"/>
        <v>7.363706813502467E-4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8278.5279917751323</v>
      </c>
      <c r="G19" s="27">
        <f t="shared" si="0"/>
        <v>7.825833079899977E-2</v>
      </c>
      <c r="H19" s="25">
        <f>HLOOKUP(D19,Cuadro2!$B$7:$S$148,142,0)/1000</f>
        <v>17324.180681882775</v>
      </c>
      <c r="I19" s="26">
        <f t="shared" si="1"/>
        <v>4.7785971202855343E-4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1684.4301145417203</v>
      </c>
      <c r="G20" s="27">
        <f t="shared" si="0"/>
        <v>1.5923203888731096E-2</v>
      </c>
      <c r="H20" s="25">
        <f>HLOOKUP(D20,Cuadro2!$B$7:$S$148,142,0)/1000</f>
        <v>4526.9912850708561</v>
      </c>
      <c r="I20" s="26">
        <f t="shared" si="1"/>
        <v>3.7208600778549007E-4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2801.0706841383403</v>
      </c>
      <c r="G21" s="27">
        <f t="shared" si="0"/>
        <v>2.6478996798520834E-2</v>
      </c>
      <c r="H21" s="25">
        <f>HLOOKUP(D21,Cuadro2!$B$7:$S$148,142,0)/1000</f>
        <v>4445.4286723284758</v>
      </c>
      <c r="I21" s="26">
        <f t="shared" si="1"/>
        <v>6.3010136718067388E-4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3419.3151343446552</v>
      </c>
      <c r="G22" s="26">
        <f t="shared" si="0"/>
        <v>3.2323366564131428E-2</v>
      </c>
      <c r="H22" s="25">
        <f>HLOOKUP(D22,Cuadro2!$B$7:$S$148,142,0)/1000</f>
        <v>3487.6487261059483</v>
      </c>
      <c r="I22" s="26">
        <f t="shared" si="1"/>
        <v>9.8040697411703234E-4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1399.6960113220327</v>
      </c>
      <c r="G23" s="26">
        <f t="shared" si="0"/>
        <v>1.3231564063189498E-2</v>
      </c>
      <c r="H23" s="25">
        <f>HLOOKUP(D23,Cuadro2!$B$7:$S$148,142,0)/1000</f>
        <v>4158.9896245771552</v>
      </c>
      <c r="I23" s="26">
        <f t="shared" si="1"/>
        <v>3.3654712746833068E-4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973.68477486280506</v>
      </c>
      <c r="G24" s="26">
        <f t="shared" si="0"/>
        <v>9.2044075082995495E-3</v>
      </c>
      <c r="H24" s="25">
        <f>HLOOKUP(D24,Cuadro2!$B$7:$S$148,142,0)/1000</f>
        <v>1297.526819558921</v>
      </c>
      <c r="I24" s="26">
        <f t="shared" si="1"/>
        <v>7.5041591448090272E-4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105784.62263701823</v>
      </c>
      <c r="G26" s="32">
        <f>+IF(F26&gt;0,F26/$F$26,0)</f>
        <v>1</v>
      </c>
      <c r="H26" s="31">
        <f>SUM(H9:H24)</f>
        <v>124362.25045693359</v>
      </c>
      <c r="I26" s="32">
        <f>+F26/1000/H26</f>
        <v>8.5061682502803569E-4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4" display="volver"/>
  </hyperlinks>
  <pageMargins left="0.75" right="0.75" top="1" bottom="1" header="0" footer="0"/>
  <pageSetup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D1" workbookViewId="0">
      <selection activeCell="H9" sqref="H9:H24"/>
    </sheetView>
  </sheetViews>
  <sheetFormatPr baseColWidth="10" defaultColWidth="11.42578125" defaultRowHeight="12" x14ac:dyDescent="0.2"/>
  <cols>
    <col min="1" max="2" width="11.42578125" style="3" hidden="1" customWidth="1"/>
    <col min="3" max="3" width="2.7109375" style="3" hidden="1" customWidth="1"/>
    <col min="4" max="4" width="3" style="3" customWidth="1"/>
    <col min="5" max="5" width="52.85546875" style="3" bestFit="1" customWidth="1"/>
    <col min="6" max="8" width="10.7109375" style="3" customWidth="1"/>
    <col min="9" max="9" width="13.140625" style="3" customWidth="1"/>
    <col min="10" max="12" width="10.7109375" style="3" customWidth="1"/>
    <col min="13" max="13" width="19.28515625" style="3" customWidth="1"/>
    <col min="14" max="16384" width="11.42578125" style="3"/>
  </cols>
  <sheetData>
    <row r="1" spans="1:11" s="12" customFormat="1" ht="12" customHeight="1" x14ac:dyDescent="0.2">
      <c r="D1" s="71" t="s">
        <v>93</v>
      </c>
      <c r="E1" s="72"/>
      <c r="F1" s="72"/>
      <c r="G1" s="13" t="s">
        <v>181</v>
      </c>
    </row>
    <row r="2" spans="1:11" ht="18" customHeight="1" x14ac:dyDescent="0.2">
      <c r="D2" s="7"/>
      <c r="E2" s="7"/>
      <c r="F2" s="7"/>
      <c r="G2" s="7"/>
      <c r="J2" s="8"/>
      <c r="K2" s="8"/>
    </row>
    <row r="3" spans="1:11" x14ac:dyDescent="0.2">
      <c r="D3" s="6" t="s">
        <v>157</v>
      </c>
      <c r="E3" s="6"/>
    </row>
    <row r="4" spans="1:11" x14ac:dyDescent="0.2">
      <c r="D4" s="6" t="s">
        <v>161</v>
      </c>
      <c r="E4" s="6"/>
    </row>
    <row r="5" spans="1:11" x14ac:dyDescent="0.2">
      <c r="D5" s="6" t="str">
        <f>+"Partido de "&amp;D1&amp;". Año 2003. A Precios de Productor. En Miles de pesos corrientes"</f>
        <v>Partido de Pergamino. Año 2003. A Precios de Productor. En Miles de pesos corrientes</v>
      </c>
      <c r="E5" s="6"/>
    </row>
    <row r="6" spans="1:11" ht="12.75" customHeight="1" x14ac:dyDescent="0.2"/>
    <row r="7" spans="1:11" ht="27.75" customHeight="1" x14ac:dyDescent="0.2">
      <c r="D7" s="73" t="s">
        <v>319</v>
      </c>
      <c r="E7" s="74"/>
      <c r="F7" s="20" t="s">
        <v>162</v>
      </c>
      <c r="G7" s="20" t="s">
        <v>160</v>
      </c>
      <c r="H7" s="20" t="s">
        <v>164</v>
      </c>
      <c r="I7" s="35" t="s">
        <v>163</v>
      </c>
    </row>
    <row r="8" spans="1:11" s="5" customFormat="1" ht="5.0999999999999996" customHeight="1" x14ac:dyDescent="0.2">
      <c r="D8" s="22"/>
      <c r="E8" s="22"/>
      <c r="F8" s="22"/>
      <c r="G8" s="22"/>
      <c r="H8" s="22"/>
      <c r="I8" s="22"/>
    </row>
    <row r="9" spans="1:11" ht="15" customHeight="1" x14ac:dyDescent="0.2">
      <c r="A9" s="11">
        <v>3</v>
      </c>
      <c r="B9" s="11">
        <v>2</v>
      </c>
      <c r="C9" s="11"/>
      <c r="D9" s="33" t="s">
        <v>139</v>
      </c>
      <c r="E9" s="24" t="s">
        <v>138</v>
      </c>
      <c r="F9" s="25">
        <f>VLOOKUP($D$1,Cuadro2!$B$9:$S$146,2,0)</f>
        <v>361580.16206690943</v>
      </c>
      <c r="G9" s="26">
        <f t="shared" ref="G9:G24" si="0">+IF(F9&gt;0,F9/$F$26,0)</f>
        <v>0.31266571128648735</v>
      </c>
      <c r="H9" s="25">
        <f>HLOOKUP(D9,Cuadro2!$B$7:$S$148,142,0)/1000</f>
        <v>9542.7400717648925</v>
      </c>
      <c r="I9" s="26">
        <f t="shared" ref="I9:I24" si="1">+F9/1000/H9</f>
        <v>3.7890601582741906E-2</v>
      </c>
    </row>
    <row r="10" spans="1:11" ht="15" customHeight="1" x14ac:dyDescent="0.2">
      <c r="A10" s="11">
        <f t="shared" ref="A10:A19" si="2">+A9+1</f>
        <v>4</v>
      </c>
      <c r="B10" s="11">
        <f t="shared" ref="B10:B19" si="3">+B9+1</f>
        <v>3</v>
      </c>
      <c r="C10" s="11"/>
      <c r="D10" s="33" t="s">
        <v>141</v>
      </c>
      <c r="E10" s="24" t="s">
        <v>140</v>
      </c>
      <c r="F10" s="25">
        <f>VLOOKUP($D$1,Cuadro2!$B$9:$S$146,3,0)</f>
        <v>7.5013057778491694</v>
      </c>
      <c r="G10" s="26">
        <f t="shared" si="0"/>
        <v>6.4865314877939503E-6</v>
      </c>
      <c r="H10" s="25">
        <f>HLOOKUP(D10,Cuadro2!$B$7:$S$148,142,0)/1000</f>
        <v>196.14692543331509</v>
      </c>
      <c r="I10" s="26">
        <f t="shared" si="1"/>
        <v>3.8243300328454142E-5</v>
      </c>
    </row>
    <row r="11" spans="1:11" ht="15" customHeight="1" x14ac:dyDescent="0.2">
      <c r="A11" s="11">
        <f t="shared" si="2"/>
        <v>5</v>
      </c>
      <c r="B11" s="11">
        <f t="shared" si="3"/>
        <v>4</v>
      </c>
      <c r="C11" s="11"/>
      <c r="D11" s="33" t="s">
        <v>143</v>
      </c>
      <c r="E11" s="24" t="s">
        <v>142</v>
      </c>
      <c r="F11" s="25">
        <f>VLOOKUP($D$1,Cuadro2!$B$9:$S$146,4,0)</f>
        <v>0</v>
      </c>
      <c r="G11" s="26">
        <f t="shared" si="0"/>
        <v>0</v>
      </c>
      <c r="H11" s="25">
        <f>HLOOKUP(D11,Cuadro2!$B$7:$S$148,142,0)/1000</f>
        <v>79.154315941984848</v>
      </c>
      <c r="I11" s="26">
        <f t="shared" si="1"/>
        <v>0</v>
      </c>
    </row>
    <row r="12" spans="1:11" ht="15" customHeight="1" x14ac:dyDescent="0.2">
      <c r="A12" s="11">
        <f t="shared" si="2"/>
        <v>6</v>
      </c>
      <c r="B12" s="11">
        <f t="shared" si="3"/>
        <v>5</v>
      </c>
      <c r="C12" s="11"/>
      <c r="D12" s="33" t="s">
        <v>148</v>
      </c>
      <c r="E12" s="24" t="s">
        <v>165</v>
      </c>
      <c r="F12" s="25">
        <f>VLOOKUP($D$1,Cuadro2!$B$9:$S$146,5,0)</f>
        <v>129492.90009258484</v>
      </c>
      <c r="G12" s="26">
        <f t="shared" si="0"/>
        <v>0.11197514123163065</v>
      </c>
      <c r="H12" s="25">
        <f>HLOOKUP(D12,Cuadro2!$B$7:$S$148,142,0)/1000</f>
        <v>40083.506242246905</v>
      </c>
      <c r="I12" s="26">
        <f t="shared" si="1"/>
        <v>3.230578166240929E-3</v>
      </c>
    </row>
    <row r="13" spans="1:11" ht="15" customHeight="1" x14ac:dyDescent="0.2">
      <c r="A13" s="11">
        <f t="shared" si="2"/>
        <v>7</v>
      </c>
      <c r="B13" s="11">
        <f t="shared" si="3"/>
        <v>6</v>
      </c>
      <c r="C13" s="11"/>
      <c r="D13" s="33" t="s">
        <v>136</v>
      </c>
      <c r="E13" s="24" t="s">
        <v>166</v>
      </c>
      <c r="F13" s="25">
        <f>VLOOKUP($D$1,Cuadro2!$B$9:$S$146,6,0)</f>
        <v>39589.301957936004</v>
      </c>
      <c r="G13" s="26">
        <f t="shared" si="0"/>
        <v>3.4233673620963287E-2</v>
      </c>
      <c r="H13" s="25">
        <f>HLOOKUP(D13,Cuadro2!$B$7:$S$148,142,0)/1000</f>
        <v>3022.5825440694484</v>
      </c>
      <c r="I13" s="26">
        <f t="shared" si="1"/>
        <v>1.3097839804445843E-2</v>
      </c>
    </row>
    <row r="14" spans="1:11" ht="15" customHeight="1" x14ac:dyDescent="0.2">
      <c r="A14" s="11">
        <f t="shared" si="2"/>
        <v>8</v>
      </c>
      <c r="B14" s="11">
        <f t="shared" si="3"/>
        <v>7</v>
      </c>
      <c r="C14" s="11"/>
      <c r="D14" s="33" t="s">
        <v>149</v>
      </c>
      <c r="E14" s="24" t="s">
        <v>167</v>
      </c>
      <c r="F14" s="25">
        <f>VLOOKUP($D$1,Cuadro2!$B$9:$S$146,7,0)</f>
        <v>13703.984716357536</v>
      </c>
      <c r="G14" s="26">
        <f t="shared" si="0"/>
        <v>1.1850113967276213E-2</v>
      </c>
      <c r="H14" s="25">
        <f>HLOOKUP(D14,Cuadro2!$B$7:$S$148,142,0)/1000</f>
        <v>4471.5448308836894</v>
      </c>
      <c r="I14" s="26">
        <f t="shared" si="1"/>
        <v>3.0647092301765615E-3</v>
      </c>
    </row>
    <row r="15" spans="1:11" ht="15" customHeight="1" x14ac:dyDescent="0.2">
      <c r="A15" s="11">
        <f t="shared" si="2"/>
        <v>9</v>
      </c>
      <c r="B15" s="11">
        <f t="shared" si="3"/>
        <v>8</v>
      </c>
      <c r="C15" s="11"/>
      <c r="D15" s="33" t="s">
        <v>150</v>
      </c>
      <c r="E15" s="24" t="s">
        <v>168</v>
      </c>
      <c r="F15" s="25">
        <f>VLOOKUP($D$1,Cuadro2!$B$9:$S$146,8,0)</f>
        <v>122611.72603995085</v>
      </c>
      <c r="G15" s="26">
        <f t="shared" si="0"/>
        <v>0.10602485024399953</v>
      </c>
      <c r="H15" s="25">
        <f>HLOOKUP(D15,Cuadro2!$B$7:$S$148,142,0)/1000</f>
        <v>13456.363320891298</v>
      </c>
      <c r="I15" s="26">
        <f t="shared" si="1"/>
        <v>9.1118025811322643E-3</v>
      </c>
    </row>
    <row r="16" spans="1:11" ht="15" customHeight="1" x14ac:dyDescent="0.2">
      <c r="A16" s="11">
        <f t="shared" si="2"/>
        <v>10</v>
      </c>
      <c r="B16" s="11">
        <f t="shared" si="3"/>
        <v>9</v>
      </c>
      <c r="C16" s="11"/>
      <c r="D16" s="33" t="s">
        <v>151</v>
      </c>
      <c r="E16" s="24" t="s">
        <v>323</v>
      </c>
      <c r="F16" s="25">
        <f>VLOOKUP($D$1,Cuadro2!$B$9:$S$146,9,0)</f>
        <v>17727.738497604456</v>
      </c>
      <c r="G16" s="26">
        <f t="shared" si="0"/>
        <v>1.5329535600541743E-2</v>
      </c>
      <c r="H16" s="25">
        <f>HLOOKUP(D16,Cuadro2!$B$7:$S$148,142,0)/1000</f>
        <v>2395.4637223365908</v>
      </c>
      <c r="I16" s="26">
        <f t="shared" si="1"/>
        <v>7.4005455947011422E-3</v>
      </c>
    </row>
    <row r="17" spans="1:16" ht="15" customHeight="1" x14ac:dyDescent="0.2">
      <c r="A17" s="11">
        <f t="shared" si="2"/>
        <v>11</v>
      </c>
      <c r="B17" s="11">
        <f t="shared" si="3"/>
        <v>10</v>
      </c>
      <c r="C17" s="11"/>
      <c r="D17" s="33" t="s">
        <v>152</v>
      </c>
      <c r="E17" s="24" t="s">
        <v>322</v>
      </c>
      <c r="F17" s="25">
        <f>VLOOKUP($D$1,Cuadro2!$B$9:$S$146,10,0)</f>
        <v>171907.61019148535</v>
      </c>
      <c r="G17" s="27">
        <f t="shared" si="0"/>
        <v>0.14865200266748801</v>
      </c>
      <c r="H17" s="25">
        <f>HLOOKUP(D17,Cuadro2!$B$7:$S$148,142,0)/1000</f>
        <v>13194.268465830088</v>
      </c>
      <c r="I17" s="26">
        <f t="shared" si="1"/>
        <v>1.3028961070231656E-2</v>
      </c>
    </row>
    <row r="18" spans="1:16" ht="15" customHeight="1" x14ac:dyDescent="0.2">
      <c r="A18" s="11">
        <f t="shared" si="2"/>
        <v>12</v>
      </c>
      <c r="B18" s="11">
        <f t="shared" si="3"/>
        <v>11</v>
      </c>
      <c r="C18" s="11"/>
      <c r="D18" s="33" t="s">
        <v>153</v>
      </c>
      <c r="E18" s="24" t="s">
        <v>169</v>
      </c>
      <c r="F18" s="25">
        <f>VLOOKUP($D$1,Cuadro2!$B$9:$S$146,11,0)</f>
        <v>28605.614504089201</v>
      </c>
      <c r="G18" s="27">
        <f t="shared" si="0"/>
        <v>2.4735855956757515E-2</v>
      </c>
      <c r="H18" s="25">
        <f>HLOOKUP(D18,Cuadro2!$B$7:$S$148,142,0)/1000</f>
        <v>2679.7142080112708</v>
      </c>
      <c r="I18" s="26">
        <f t="shared" si="1"/>
        <v>1.0674875111148004E-2</v>
      </c>
    </row>
    <row r="19" spans="1:16" ht="15" customHeight="1" x14ac:dyDescent="0.2">
      <c r="A19" s="11">
        <f t="shared" si="2"/>
        <v>13</v>
      </c>
      <c r="B19" s="11">
        <f t="shared" si="3"/>
        <v>12</v>
      </c>
      <c r="C19" s="11"/>
      <c r="D19" s="33" t="s">
        <v>135</v>
      </c>
      <c r="E19" s="24" t="s">
        <v>170</v>
      </c>
      <c r="F19" s="25">
        <f>VLOOKUP($D$1,Cuadro2!$B$9:$S$146,12,0)</f>
        <v>138063.36578704225</v>
      </c>
      <c r="G19" s="27">
        <f t="shared" si="0"/>
        <v>0.1193861970182534</v>
      </c>
      <c r="H19" s="25">
        <f>HLOOKUP(D19,Cuadro2!$B$7:$S$148,142,0)/1000</f>
        <v>17324.180681882775</v>
      </c>
      <c r="I19" s="26">
        <f t="shared" si="1"/>
        <v>7.9694023239682381E-3</v>
      </c>
    </row>
    <row r="20" spans="1:16" ht="15" customHeight="1" x14ac:dyDescent="0.2">
      <c r="A20" s="11">
        <v>20</v>
      </c>
      <c r="B20" s="11">
        <f>+B19+1</f>
        <v>13</v>
      </c>
      <c r="C20" s="11"/>
      <c r="D20" s="33" t="s">
        <v>154</v>
      </c>
      <c r="E20" s="24" t="s">
        <v>171</v>
      </c>
      <c r="F20" s="25">
        <f>VLOOKUP($D$1,Cuadro2!$B$9:$S$146,13,0)</f>
        <v>28081.873733902408</v>
      </c>
      <c r="G20" s="27">
        <f t="shared" si="0"/>
        <v>2.4282966673495662E-2</v>
      </c>
      <c r="H20" s="25">
        <f>HLOOKUP(D20,Cuadro2!$B$7:$S$148,142,0)/1000</f>
        <v>4526.9912850708561</v>
      </c>
      <c r="I20" s="26">
        <f t="shared" si="1"/>
        <v>6.2032091438989538E-3</v>
      </c>
    </row>
    <row r="21" spans="1:16" ht="15" customHeight="1" x14ac:dyDescent="0.2">
      <c r="A21" s="11">
        <v>15</v>
      </c>
      <c r="B21" s="11">
        <f>+B20+1</f>
        <v>14</v>
      </c>
      <c r="C21" s="11"/>
      <c r="D21" s="33" t="s">
        <v>155</v>
      </c>
      <c r="E21" s="24" t="s">
        <v>172</v>
      </c>
      <c r="F21" s="25">
        <f>VLOOKUP($D$1,Cuadro2!$B$9:$S$146,14,0)</f>
        <v>30350.279790812183</v>
      </c>
      <c r="G21" s="27">
        <f t="shared" si="0"/>
        <v>2.6244503471355235E-2</v>
      </c>
      <c r="H21" s="25">
        <f>HLOOKUP(D21,Cuadro2!$B$7:$S$148,142,0)/1000</f>
        <v>4445.4286723284758</v>
      </c>
      <c r="I21" s="26">
        <f t="shared" si="1"/>
        <v>6.8273010384204361E-3</v>
      </c>
    </row>
    <row r="22" spans="1:16" ht="15" customHeight="1" x14ac:dyDescent="0.2">
      <c r="A22" s="11">
        <f>+A21+1</f>
        <v>16</v>
      </c>
      <c r="B22" s="11">
        <f>+B21+1</f>
        <v>15</v>
      </c>
      <c r="C22" s="11"/>
      <c r="D22" s="33" t="s">
        <v>156</v>
      </c>
      <c r="E22" s="24" t="s">
        <v>173</v>
      </c>
      <c r="F22" s="25">
        <f>VLOOKUP($D$1,Cuadro2!$B$9:$S$146,15,0)</f>
        <v>36860.031801917117</v>
      </c>
      <c r="G22" s="26">
        <f t="shared" si="0"/>
        <v>3.1873618274600786E-2</v>
      </c>
      <c r="H22" s="25">
        <f>HLOOKUP(D22,Cuadro2!$B$7:$S$148,142,0)/1000</f>
        <v>3487.6487261059483</v>
      </c>
      <c r="I22" s="26">
        <f t="shared" si="1"/>
        <v>1.0568734037350234E-2</v>
      </c>
    </row>
    <row r="23" spans="1:16" ht="15" customHeight="1" x14ac:dyDescent="0.2">
      <c r="A23" s="11">
        <f>+A22+1</f>
        <v>17</v>
      </c>
      <c r="B23" s="11">
        <f>+B22+1</f>
        <v>16</v>
      </c>
      <c r="C23" s="11"/>
      <c r="D23" s="33" t="s">
        <v>145</v>
      </c>
      <c r="E23" s="24" t="s">
        <v>144</v>
      </c>
      <c r="F23" s="25">
        <f>VLOOKUP($D$1,Cuadro2!$B$9:$S$146,16,0)</f>
        <v>28064.639039778598</v>
      </c>
      <c r="G23" s="26">
        <f t="shared" si="0"/>
        <v>2.4268063483380856E-2</v>
      </c>
      <c r="H23" s="25">
        <f>HLOOKUP(D23,Cuadro2!$B$7:$S$148,142,0)/1000</f>
        <v>4158.9896245771552</v>
      </c>
      <c r="I23" s="26">
        <f t="shared" si="1"/>
        <v>6.7479463939831138E-3</v>
      </c>
    </row>
    <row r="24" spans="1:16" ht="15" customHeight="1" x14ac:dyDescent="0.2">
      <c r="A24" s="11">
        <f>+A23+1</f>
        <v>18</v>
      </c>
      <c r="B24" s="11">
        <f>+B23+1</f>
        <v>17</v>
      </c>
      <c r="C24" s="11"/>
      <c r="D24" s="33" t="s">
        <v>147</v>
      </c>
      <c r="E24" s="24" t="s">
        <v>146</v>
      </c>
      <c r="F24" s="25">
        <f>VLOOKUP($D$1,Cuadro2!$B$9:$S$146,17,0)</f>
        <v>9796.5548338790704</v>
      </c>
      <c r="G24" s="26">
        <f t="shared" si="0"/>
        <v>8.4712799722819598E-3</v>
      </c>
      <c r="H24" s="25">
        <f>HLOOKUP(D24,Cuadro2!$B$7:$S$148,142,0)/1000</f>
        <v>1297.526819558921</v>
      </c>
      <c r="I24" s="26">
        <f t="shared" si="1"/>
        <v>7.5501752150366301E-3</v>
      </c>
    </row>
    <row r="25" spans="1:16" ht="5.0999999999999996" customHeight="1" x14ac:dyDescent="0.2">
      <c r="D25" s="23"/>
      <c r="E25" s="29"/>
      <c r="F25" s="25"/>
      <c r="G25" s="26"/>
      <c r="H25" s="25"/>
      <c r="I25" s="26"/>
    </row>
    <row r="26" spans="1:16" ht="13.5" customHeight="1" x14ac:dyDescent="0.2">
      <c r="D26" s="18"/>
      <c r="E26" s="19" t="s">
        <v>137</v>
      </c>
      <c r="F26" s="31">
        <f>SUM(F9:F24)</f>
        <v>1156443.2843600272</v>
      </c>
      <c r="G26" s="32">
        <f>+IF(F26&gt;0,F26/$F$26,0)</f>
        <v>1</v>
      </c>
      <c r="H26" s="31">
        <f>SUM(H9:H24)</f>
        <v>124362.25045693359</v>
      </c>
      <c r="I26" s="32">
        <f>+F26/1000/H26</f>
        <v>9.2989896862673872E-3</v>
      </c>
    </row>
    <row r="27" spans="1:16" s="5" customFormat="1" ht="5.0999999999999996" customHeight="1" x14ac:dyDescent="0.2">
      <c r="D27" s="4"/>
      <c r="E27" s="3"/>
      <c r="F27" s="9"/>
      <c r="G27" s="9"/>
      <c r="H27" s="9"/>
      <c r="I27" s="9"/>
      <c r="J27" s="10"/>
      <c r="K27" s="10"/>
      <c r="L27" s="10"/>
      <c r="M27" s="10"/>
    </row>
    <row r="28" spans="1:16" x14ac:dyDescent="0.2">
      <c r="D28" s="3" t="s">
        <v>158</v>
      </c>
    </row>
    <row r="29" spans="1:16" x14ac:dyDescent="0.2">
      <c r="O29" s="3" t="s">
        <v>0</v>
      </c>
      <c r="P29" s="2"/>
    </row>
    <row r="30" spans="1:16" x14ac:dyDescent="0.2">
      <c r="O30" s="3" t="s">
        <v>1</v>
      </c>
      <c r="P30" s="2"/>
    </row>
    <row r="31" spans="1:16" x14ac:dyDescent="0.2">
      <c r="O31" s="3" t="s">
        <v>2</v>
      </c>
      <c r="P31" s="2"/>
    </row>
    <row r="32" spans="1:16" x14ac:dyDescent="0.2">
      <c r="O32" s="3" t="s">
        <v>3</v>
      </c>
      <c r="P32" s="2"/>
    </row>
    <row r="33" spans="15:16" x14ac:dyDescent="0.2">
      <c r="O33" s="3" t="s">
        <v>4</v>
      </c>
      <c r="P33" s="2"/>
    </row>
    <row r="34" spans="15:16" x14ac:dyDescent="0.2">
      <c r="O34" s="3" t="s">
        <v>5</v>
      </c>
      <c r="P34" s="2"/>
    </row>
    <row r="35" spans="15:16" x14ac:dyDescent="0.2">
      <c r="O35" s="3" t="s">
        <v>6</v>
      </c>
      <c r="P35" s="2"/>
    </row>
    <row r="36" spans="15:16" x14ac:dyDescent="0.2">
      <c r="O36" s="3" t="s">
        <v>7</v>
      </c>
      <c r="P36" s="2"/>
    </row>
    <row r="37" spans="15:16" x14ac:dyDescent="0.2">
      <c r="O37" s="3" t="s">
        <v>8</v>
      </c>
      <c r="P37" s="2"/>
    </row>
    <row r="38" spans="15:16" x14ac:dyDescent="0.2">
      <c r="O38" s="3" t="s">
        <v>9</v>
      </c>
      <c r="P38" s="2"/>
    </row>
    <row r="39" spans="15:16" x14ac:dyDescent="0.2">
      <c r="O39" s="3" t="s">
        <v>10</v>
      </c>
      <c r="P39" s="2"/>
    </row>
    <row r="40" spans="15:16" x14ac:dyDescent="0.2">
      <c r="O40" s="3" t="s">
        <v>11</v>
      </c>
      <c r="P40" s="2"/>
    </row>
    <row r="41" spans="15:16" x14ac:dyDescent="0.2">
      <c r="O41" s="3" t="s">
        <v>12</v>
      </c>
      <c r="P41" s="2"/>
    </row>
    <row r="42" spans="15:16" x14ac:dyDescent="0.2">
      <c r="O42" s="3" t="s">
        <v>13</v>
      </c>
      <c r="P42" s="2"/>
    </row>
    <row r="43" spans="15:16" x14ac:dyDescent="0.2">
      <c r="O43" s="3" t="s">
        <v>14</v>
      </c>
      <c r="P43" s="2"/>
    </row>
    <row r="44" spans="15:16" x14ac:dyDescent="0.2">
      <c r="O44" s="3" t="s">
        <v>15</v>
      </c>
      <c r="P44" s="2"/>
    </row>
    <row r="45" spans="15:16" x14ac:dyDescent="0.2">
      <c r="O45" s="3" t="s">
        <v>16</v>
      </c>
      <c r="P45" s="2"/>
    </row>
    <row r="46" spans="15:16" x14ac:dyDescent="0.2">
      <c r="O46" s="3" t="s">
        <v>17</v>
      </c>
      <c r="P46" s="2"/>
    </row>
    <row r="47" spans="15:16" x14ac:dyDescent="0.2">
      <c r="O47" s="3" t="s">
        <v>18</v>
      </c>
      <c r="P47" s="2"/>
    </row>
    <row r="48" spans="15:16" x14ac:dyDescent="0.2">
      <c r="O48" s="3" t="s">
        <v>19</v>
      </c>
      <c r="P48" s="2"/>
    </row>
    <row r="49" spans="15:16" x14ac:dyDescent="0.2">
      <c r="O49" s="3" t="s">
        <v>20</v>
      </c>
      <c r="P49" s="2"/>
    </row>
    <row r="50" spans="15:16" x14ac:dyDescent="0.2">
      <c r="O50" s="3" t="s">
        <v>21</v>
      </c>
      <c r="P50" s="2"/>
    </row>
    <row r="51" spans="15:16" x14ac:dyDescent="0.2">
      <c r="O51" s="3" t="s">
        <v>22</v>
      </c>
      <c r="P51" s="2"/>
    </row>
    <row r="52" spans="15:16" x14ac:dyDescent="0.2">
      <c r="O52" s="3" t="s">
        <v>23</v>
      </c>
      <c r="P52" s="2"/>
    </row>
    <row r="53" spans="15:16" x14ac:dyDescent="0.2">
      <c r="O53" s="3" t="s">
        <v>24</v>
      </c>
      <c r="P53" s="2"/>
    </row>
    <row r="54" spans="15:16" x14ac:dyDescent="0.2">
      <c r="O54" s="3" t="s">
        <v>25</v>
      </c>
      <c r="P54" s="2"/>
    </row>
    <row r="55" spans="15:16" x14ac:dyDescent="0.2">
      <c r="O55" s="3" t="s">
        <v>26</v>
      </c>
      <c r="P55" s="2"/>
    </row>
    <row r="56" spans="15:16" x14ac:dyDescent="0.2">
      <c r="O56" s="3" t="s">
        <v>27</v>
      </c>
      <c r="P56" s="2"/>
    </row>
    <row r="57" spans="15:16" x14ac:dyDescent="0.2">
      <c r="O57" s="3" t="s">
        <v>28</v>
      </c>
      <c r="P57" s="2"/>
    </row>
    <row r="58" spans="15:16" x14ac:dyDescent="0.2">
      <c r="O58" s="3" t="s">
        <v>29</v>
      </c>
      <c r="P58" s="2"/>
    </row>
    <row r="59" spans="15:16" x14ac:dyDescent="0.2">
      <c r="O59" s="3" t="s">
        <v>30</v>
      </c>
      <c r="P59" s="2"/>
    </row>
    <row r="60" spans="15:16" x14ac:dyDescent="0.2">
      <c r="O60" s="3" t="s">
        <v>31</v>
      </c>
      <c r="P60" s="2"/>
    </row>
    <row r="61" spans="15:16" x14ac:dyDescent="0.2">
      <c r="O61" s="3" t="s">
        <v>32</v>
      </c>
      <c r="P61" s="2"/>
    </row>
    <row r="62" spans="15:16" x14ac:dyDescent="0.2">
      <c r="O62" s="3" t="s">
        <v>33</v>
      </c>
      <c r="P62" s="2"/>
    </row>
    <row r="63" spans="15:16" x14ac:dyDescent="0.2">
      <c r="O63" s="3" t="s">
        <v>34</v>
      </c>
      <c r="P63" s="2"/>
    </row>
    <row r="64" spans="15:16" x14ac:dyDescent="0.2">
      <c r="O64" s="3" t="s">
        <v>35</v>
      </c>
      <c r="P64" s="2"/>
    </row>
    <row r="65" spans="15:16" x14ac:dyDescent="0.2">
      <c r="O65" s="3" t="s">
        <v>36</v>
      </c>
      <c r="P65" s="2"/>
    </row>
    <row r="66" spans="15:16" x14ac:dyDescent="0.2">
      <c r="O66" s="3" t="s">
        <v>37</v>
      </c>
      <c r="P66" s="2"/>
    </row>
    <row r="67" spans="15:16" x14ac:dyDescent="0.2">
      <c r="O67" s="3" t="s">
        <v>38</v>
      </c>
      <c r="P67" s="2"/>
    </row>
    <row r="68" spans="15:16" x14ac:dyDescent="0.2">
      <c r="O68" s="3" t="s">
        <v>39</v>
      </c>
      <c r="P68" s="2"/>
    </row>
    <row r="69" spans="15:16" x14ac:dyDescent="0.2">
      <c r="O69" s="3" t="s">
        <v>40</v>
      </c>
      <c r="P69" s="2"/>
    </row>
    <row r="70" spans="15:16" x14ac:dyDescent="0.2">
      <c r="O70" s="3" t="s">
        <v>41</v>
      </c>
      <c r="P70" s="2"/>
    </row>
    <row r="71" spans="15:16" x14ac:dyDescent="0.2">
      <c r="O71" s="3" t="s">
        <v>42</v>
      </c>
      <c r="P71" s="2"/>
    </row>
    <row r="72" spans="15:16" x14ac:dyDescent="0.2">
      <c r="O72" s="3" t="s">
        <v>43</v>
      </c>
      <c r="P72" s="2"/>
    </row>
    <row r="73" spans="15:16" x14ac:dyDescent="0.2">
      <c r="O73" s="3" t="s">
        <v>44</v>
      </c>
      <c r="P73" s="2"/>
    </row>
    <row r="74" spans="15:16" x14ac:dyDescent="0.2">
      <c r="O74" s="3" t="s">
        <v>45</v>
      </c>
      <c r="P74" s="2"/>
    </row>
    <row r="75" spans="15:16" x14ac:dyDescent="0.2">
      <c r="O75" s="3" t="s">
        <v>46</v>
      </c>
      <c r="P75" s="2"/>
    </row>
    <row r="76" spans="15:16" x14ac:dyDescent="0.2">
      <c r="O76" s="3" t="s">
        <v>47</v>
      </c>
      <c r="P76" s="2"/>
    </row>
    <row r="77" spans="15:16" x14ac:dyDescent="0.2">
      <c r="O77" s="3" t="s">
        <v>48</v>
      </c>
      <c r="P77" s="2"/>
    </row>
    <row r="78" spans="15:16" x14ac:dyDescent="0.2">
      <c r="O78" s="3" t="s">
        <v>49</v>
      </c>
      <c r="P78" s="2"/>
    </row>
    <row r="79" spans="15:16" x14ac:dyDescent="0.2">
      <c r="O79" s="3" t="s">
        <v>50</v>
      </c>
      <c r="P79" s="2"/>
    </row>
    <row r="80" spans="15:16" x14ac:dyDescent="0.2">
      <c r="O80" s="3" t="s">
        <v>51</v>
      </c>
      <c r="P80" s="2"/>
    </row>
    <row r="81" spans="15:16" x14ac:dyDescent="0.2">
      <c r="O81" s="3" t="s">
        <v>52</v>
      </c>
      <c r="P81" s="2"/>
    </row>
    <row r="82" spans="15:16" x14ac:dyDescent="0.2">
      <c r="O82" s="3" t="s">
        <v>53</v>
      </c>
      <c r="P82" s="2"/>
    </row>
    <row r="83" spans="15:16" x14ac:dyDescent="0.2">
      <c r="O83" s="3" t="s">
        <v>54</v>
      </c>
      <c r="P83" s="2"/>
    </row>
    <row r="84" spans="15:16" x14ac:dyDescent="0.2">
      <c r="O84" s="3" t="s">
        <v>159</v>
      </c>
      <c r="P84" s="2"/>
    </row>
    <row r="85" spans="15:16" x14ac:dyDescent="0.2">
      <c r="O85" s="3" t="s">
        <v>55</v>
      </c>
      <c r="P85" s="2"/>
    </row>
    <row r="86" spans="15:16" x14ac:dyDescent="0.2">
      <c r="O86" s="3" t="s">
        <v>56</v>
      </c>
      <c r="P86" s="2"/>
    </row>
    <row r="87" spans="15:16" x14ac:dyDescent="0.2">
      <c r="O87" s="3" t="s">
        <v>57</v>
      </c>
      <c r="P87" s="2"/>
    </row>
    <row r="88" spans="15:16" x14ac:dyDescent="0.2">
      <c r="O88" s="3" t="s">
        <v>58</v>
      </c>
      <c r="P88" s="2"/>
    </row>
    <row r="89" spans="15:16" x14ac:dyDescent="0.2">
      <c r="O89" s="3" t="s">
        <v>59</v>
      </c>
      <c r="P89" s="2"/>
    </row>
    <row r="90" spans="15:16" x14ac:dyDescent="0.2">
      <c r="O90" s="3" t="s">
        <v>60</v>
      </c>
      <c r="P90" s="2"/>
    </row>
    <row r="91" spans="15:16" x14ac:dyDescent="0.2">
      <c r="O91" s="3" t="s">
        <v>61</v>
      </c>
      <c r="P91" s="2"/>
    </row>
    <row r="92" spans="15:16" x14ac:dyDescent="0.2">
      <c r="O92" s="3" t="s">
        <v>62</v>
      </c>
      <c r="P92" s="2"/>
    </row>
    <row r="93" spans="15:16" x14ac:dyDescent="0.2">
      <c r="O93" s="3" t="s">
        <v>63</v>
      </c>
      <c r="P93" s="2"/>
    </row>
    <row r="94" spans="15:16" x14ac:dyDescent="0.2">
      <c r="O94" s="3" t="s">
        <v>64</v>
      </c>
      <c r="P94" s="2"/>
    </row>
    <row r="95" spans="15:16" x14ac:dyDescent="0.2">
      <c r="O95" s="3" t="s">
        <v>65</v>
      </c>
      <c r="P95" s="2"/>
    </row>
    <row r="96" spans="15:16" x14ac:dyDescent="0.2">
      <c r="O96" s="3" t="s">
        <v>66</v>
      </c>
      <c r="P96" s="2"/>
    </row>
    <row r="97" spans="15:16" x14ac:dyDescent="0.2">
      <c r="O97" s="3" t="s">
        <v>67</v>
      </c>
      <c r="P97" s="2"/>
    </row>
    <row r="98" spans="15:16" x14ac:dyDescent="0.2">
      <c r="O98" s="3" t="s">
        <v>68</v>
      </c>
      <c r="P98" s="2"/>
    </row>
    <row r="99" spans="15:16" x14ac:dyDescent="0.2">
      <c r="O99" s="3" t="s">
        <v>69</v>
      </c>
      <c r="P99" s="2"/>
    </row>
    <row r="100" spans="15:16" x14ac:dyDescent="0.2">
      <c r="O100" s="3" t="s">
        <v>70</v>
      </c>
      <c r="P100" s="2"/>
    </row>
    <row r="101" spans="15:16" x14ac:dyDescent="0.2">
      <c r="O101" s="3" t="s">
        <v>71</v>
      </c>
      <c r="P101" s="2"/>
    </row>
    <row r="102" spans="15:16" x14ac:dyDescent="0.2">
      <c r="O102" s="3" t="s">
        <v>72</v>
      </c>
      <c r="P102" s="2"/>
    </row>
    <row r="103" spans="15:16" x14ac:dyDescent="0.2">
      <c r="O103" s="3" t="s">
        <v>73</v>
      </c>
      <c r="P103" s="2"/>
    </row>
    <row r="104" spans="15:16" x14ac:dyDescent="0.2">
      <c r="O104" s="3" t="s">
        <v>74</v>
      </c>
      <c r="P104" s="2"/>
    </row>
    <row r="105" spans="15:16" x14ac:dyDescent="0.2">
      <c r="O105" s="3" t="s">
        <v>75</v>
      </c>
      <c r="P105" s="2"/>
    </row>
    <row r="106" spans="15:16" x14ac:dyDescent="0.2">
      <c r="O106" s="3" t="s">
        <v>76</v>
      </c>
      <c r="P106" s="2"/>
    </row>
    <row r="107" spans="15:16" x14ac:dyDescent="0.2">
      <c r="O107" s="3" t="s">
        <v>77</v>
      </c>
      <c r="P107" s="2"/>
    </row>
    <row r="108" spans="15:16" x14ac:dyDescent="0.2">
      <c r="O108" s="3" t="s">
        <v>78</v>
      </c>
      <c r="P108" s="2"/>
    </row>
    <row r="109" spans="15:16" x14ac:dyDescent="0.2">
      <c r="O109" s="3" t="s">
        <v>79</v>
      </c>
      <c r="P109" s="2"/>
    </row>
    <row r="110" spans="15:16" x14ac:dyDescent="0.2">
      <c r="O110" s="3" t="s">
        <v>80</v>
      </c>
      <c r="P110" s="2"/>
    </row>
    <row r="111" spans="15:16" x14ac:dyDescent="0.2">
      <c r="O111" s="3" t="s">
        <v>81</v>
      </c>
      <c r="P111" s="2"/>
    </row>
    <row r="112" spans="15:16" x14ac:dyDescent="0.2">
      <c r="O112" s="3" t="s">
        <v>82</v>
      </c>
      <c r="P112" s="2"/>
    </row>
    <row r="113" spans="15:16" x14ac:dyDescent="0.2">
      <c r="O113" s="3" t="s">
        <v>83</v>
      </c>
      <c r="P113" s="2"/>
    </row>
    <row r="114" spans="15:16" x14ac:dyDescent="0.2">
      <c r="O114" s="3" t="s">
        <v>84</v>
      </c>
      <c r="P114" s="2"/>
    </row>
    <row r="115" spans="15:16" x14ac:dyDescent="0.2">
      <c r="O115" s="3" t="s">
        <v>85</v>
      </c>
      <c r="P115" s="2"/>
    </row>
    <row r="116" spans="15:16" x14ac:dyDescent="0.2">
      <c r="O116" s="3" t="s">
        <v>86</v>
      </c>
      <c r="P116" s="2"/>
    </row>
    <row r="117" spans="15:16" x14ac:dyDescent="0.2">
      <c r="O117" s="3" t="s">
        <v>87</v>
      </c>
      <c r="P117" s="2"/>
    </row>
    <row r="118" spans="15:16" x14ac:dyDescent="0.2">
      <c r="O118" s="3" t="s">
        <v>88</v>
      </c>
      <c r="P118" s="2"/>
    </row>
    <row r="119" spans="15:16" x14ac:dyDescent="0.2">
      <c r="O119" s="3" t="s">
        <v>89</v>
      </c>
      <c r="P119" s="2"/>
    </row>
    <row r="120" spans="15:16" x14ac:dyDescent="0.2">
      <c r="O120" s="3" t="s">
        <v>90</v>
      </c>
      <c r="P120" s="2"/>
    </row>
    <row r="121" spans="15:16" x14ac:dyDescent="0.2">
      <c r="O121" s="3" t="s">
        <v>91</v>
      </c>
      <c r="P121" s="2"/>
    </row>
    <row r="122" spans="15:16" x14ac:dyDescent="0.2">
      <c r="O122" s="3" t="s">
        <v>92</v>
      </c>
      <c r="P122" s="2"/>
    </row>
    <row r="123" spans="15:16" x14ac:dyDescent="0.2">
      <c r="O123" s="3" t="s">
        <v>93</v>
      </c>
      <c r="P123" s="1"/>
    </row>
    <row r="124" spans="15:16" x14ac:dyDescent="0.2">
      <c r="O124" s="3" t="s">
        <v>94</v>
      </c>
      <c r="P124" s="1"/>
    </row>
    <row r="125" spans="15:16" x14ac:dyDescent="0.2">
      <c r="O125" s="3" t="s">
        <v>95</v>
      </c>
      <c r="P125" s="1"/>
    </row>
    <row r="126" spans="15:16" x14ac:dyDescent="0.2">
      <c r="O126" s="3" t="s">
        <v>96</v>
      </c>
      <c r="P126" s="1"/>
    </row>
    <row r="127" spans="15:16" x14ac:dyDescent="0.2">
      <c r="O127" s="3" t="s">
        <v>97</v>
      </c>
      <c r="P127" s="1"/>
    </row>
    <row r="128" spans="15:16" x14ac:dyDescent="0.2">
      <c r="O128" s="3" t="s">
        <v>98</v>
      </c>
      <c r="P128" s="1"/>
    </row>
    <row r="129" spans="15:16" x14ac:dyDescent="0.2">
      <c r="O129" s="3" t="s">
        <v>99</v>
      </c>
      <c r="P129" s="1"/>
    </row>
    <row r="130" spans="15:16" x14ac:dyDescent="0.2">
      <c r="O130" s="3" t="s">
        <v>100</v>
      </c>
      <c r="P130" s="1"/>
    </row>
    <row r="131" spans="15:16" x14ac:dyDescent="0.2">
      <c r="O131" s="3" t="s">
        <v>101</v>
      </c>
      <c r="P131" s="1"/>
    </row>
    <row r="132" spans="15:16" x14ac:dyDescent="0.2">
      <c r="O132" s="3" t="s">
        <v>102</v>
      </c>
      <c r="P132" s="1"/>
    </row>
    <row r="133" spans="15:16" x14ac:dyDescent="0.2">
      <c r="O133" s="3" t="s">
        <v>103</v>
      </c>
      <c r="P133" s="1"/>
    </row>
    <row r="134" spans="15:16" x14ac:dyDescent="0.2">
      <c r="O134" s="3" t="s">
        <v>104</v>
      </c>
      <c r="P134" s="1"/>
    </row>
    <row r="135" spans="15:16" x14ac:dyDescent="0.2">
      <c r="O135" s="3" t="s">
        <v>105</v>
      </c>
      <c r="P135" s="1"/>
    </row>
    <row r="136" spans="15:16" x14ac:dyDescent="0.2">
      <c r="O136" s="3" t="s">
        <v>106</v>
      </c>
      <c r="P136" s="1"/>
    </row>
    <row r="137" spans="15:16" x14ac:dyDescent="0.2">
      <c r="O137" s="3" t="s">
        <v>107</v>
      </c>
      <c r="P137" s="1"/>
    </row>
    <row r="138" spans="15:16" x14ac:dyDescent="0.2">
      <c r="O138" s="3" t="s">
        <v>108</v>
      </c>
      <c r="P138" s="1"/>
    </row>
    <row r="139" spans="15:16" x14ac:dyDescent="0.2">
      <c r="O139" s="3" t="s">
        <v>109</v>
      </c>
      <c r="P139" s="1"/>
    </row>
    <row r="140" spans="15:16" x14ac:dyDescent="0.2">
      <c r="O140" s="3" t="s">
        <v>110</v>
      </c>
      <c r="P140" s="1"/>
    </row>
    <row r="141" spans="15:16" x14ac:dyDescent="0.2">
      <c r="O141" s="3" t="s">
        <v>111</v>
      </c>
      <c r="P141" s="1"/>
    </row>
    <row r="142" spans="15:16" x14ac:dyDescent="0.2">
      <c r="O142" s="3" t="s">
        <v>112</v>
      </c>
      <c r="P142" s="1"/>
    </row>
    <row r="143" spans="15:16" x14ac:dyDescent="0.2">
      <c r="O143" s="3" t="s">
        <v>113</v>
      </c>
      <c r="P143" s="1"/>
    </row>
    <row r="144" spans="15:16" x14ac:dyDescent="0.2">
      <c r="O144" s="3" t="s">
        <v>114</v>
      </c>
      <c r="P144" s="1"/>
    </row>
    <row r="145" spans="15:16" x14ac:dyDescent="0.2">
      <c r="O145" s="3" t="s">
        <v>115</v>
      </c>
      <c r="P145" s="1"/>
    </row>
    <row r="146" spans="15:16" x14ac:dyDescent="0.2">
      <c r="O146" s="3" t="s">
        <v>116</v>
      </c>
      <c r="P146" s="1"/>
    </row>
    <row r="147" spans="15:16" x14ac:dyDescent="0.2">
      <c r="O147" s="3" t="s">
        <v>117</v>
      </c>
      <c r="P147" s="1"/>
    </row>
    <row r="148" spans="15:16" x14ac:dyDescent="0.2">
      <c r="O148" s="3" t="s">
        <v>118</v>
      </c>
      <c r="P148" s="1"/>
    </row>
    <row r="149" spans="15:16" x14ac:dyDescent="0.2">
      <c r="O149" s="3" t="s">
        <v>119</v>
      </c>
      <c r="P149" s="1"/>
    </row>
    <row r="150" spans="15:16" x14ac:dyDescent="0.2">
      <c r="O150" s="3" t="s">
        <v>120</v>
      </c>
      <c r="P150" s="1"/>
    </row>
    <row r="151" spans="15:16" x14ac:dyDescent="0.2">
      <c r="O151" s="3" t="s">
        <v>121</v>
      </c>
      <c r="P151" s="1"/>
    </row>
    <row r="152" spans="15:16" x14ac:dyDescent="0.2">
      <c r="O152" s="3" t="s">
        <v>122</v>
      </c>
      <c r="P152" s="1"/>
    </row>
    <row r="153" spans="15:16" x14ac:dyDescent="0.2">
      <c r="O153" s="3" t="s">
        <v>123</v>
      </c>
      <c r="P153" s="1"/>
    </row>
    <row r="154" spans="15:16" x14ac:dyDescent="0.2">
      <c r="O154" s="3" t="s">
        <v>124</v>
      </c>
      <c r="P154" s="1"/>
    </row>
    <row r="155" spans="15:16" x14ac:dyDescent="0.2">
      <c r="O155" s="3" t="s">
        <v>125</v>
      </c>
      <c r="P155" s="1"/>
    </row>
    <row r="156" spans="15:16" x14ac:dyDescent="0.2">
      <c r="O156" s="3" t="s">
        <v>126</v>
      </c>
      <c r="P156" s="1"/>
    </row>
    <row r="157" spans="15:16" x14ac:dyDescent="0.2">
      <c r="O157" s="3" t="s">
        <v>127</v>
      </c>
      <c r="P157" s="1"/>
    </row>
    <row r="158" spans="15:16" x14ac:dyDescent="0.2">
      <c r="O158" s="3" t="s">
        <v>128</v>
      </c>
      <c r="P158" s="1"/>
    </row>
    <row r="159" spans="15:16" x14ac:dyDescent="0.2">
      <c r="O159" s="3" t="s">
        <v>129</v>
      </c>
      <c r="P159" s="1"/>
    </row>
    <row r="160" spans="15:16" x14ac:dyDescent="0.2">
      <c r="O160" s="3" t="s">
        <v>130</v>
      </c>
      <c r="P160" s="1"/>
    </row>
    <row r="161" spans="15:16" x14ac:dyDescent="0.2">
      <c r="O161" s="3" t="s">
        <v>131</v>
      </c>
      <c r="P161" s="1"/>
    </row>
    <row r="162" spans="15:16" x14ac:dyDescent="0.2">
      <c r="O162" s="3" t="s">
        <v>132</v>
      </c>
      <c r="P162" s="1"/>
    </row>
    <row r="163" spans="15:16" x14ac:dyDescent="0.2">
      <c r="O163" s="3" t="s">
        <v>133</v>
      </c>
    </row>
  </sheetData>
  <mergeCells count="2">
    <mergeCell ref="D1:F1"/>
    <mergeCell ref="D7:E7"/>
  </mergeCells>
  <phoneticPr fontId="0" type="noConversion"/>
  <dataValidations count="2">
    <dataValidation type="list" allowBlank="1" showInputMessage="1" showErrorMessage="1" sqref="D1:F1">
      <formula1>$O$29:$O$163</formula1>
    </dataValidation>
    <dataValidation type="list" allowBlank="1" showInputMessage="1" showErrorMessage="1" sqref="J2:K2 F2:G2">
      <formula1>$O$29:$O$162</formula1>
    </dataValidation>
  </dataValidations>
  <hyperlinks>
    <hyperlink ref="G1" location="indice!B95" display="volver"/>
  </hyperlinks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139</vt:i4>
      </vt:variant>
      <vt:variant>
        <vt:lpstr>Rangos con nombre</vt:lpstr>
      </vt:variant>
      <vt:variant>
        <vt:i4>2</vt:i4>
      </vt:variant>
    </vt:vector>
  </HeadingPairs>
  <TitlesOfParts>
    <vt:vector size="141" baseType="lpstr">
      <vt:lpstr>indice</vt:lpstr>
      <vt:lpstr>Cuadro1</vt:lpstr>
      <vt:lpstr>Cuadro2</vt:lpstr>
      <vt:lpstr>Cuadro3</vt:lpstr>
      <vt:lpstr>Cuadro4</vt:lpstr>
      <vt:lpstr>Cuadros5</vt:lpstr>
      <vt:lpstr>Cuadros6</vt:lpstr>
      <vt:lpstr>Cuadros7</vt:lpstr>
      <vt:lpstr>Cuadros8</vt:lpstr>
      <vt:lpstr>Cuadros9</vt:lpstr>
      <vt:lpstr>Cuadros10</vt:lpstr>
      <vt:lpstr>Cuadros11</vt:lpstr>
      <vt:lpstr>Cuadros12</vt:lpstr>
      <vt:lpstr>Cuadros13</vt:lpstr>
      <vt:lpstr>Cuadros14</vt:lpstr>
      <vt:lpstr>Cuadros15</vt:lpstr>
      <vt:lpstr>Cuadros16</vt:lpstr>
      <vt:lpstr>Cuadros17</vt:lpstr>
      <vt:lpstr>Cuadros18</vt:lpstr>
      <vt:lpstr>Cuadros19</vt:lpstr>
      <vt:lpstr>Cuadros20</vt:lpstr>
      <vt:lpstr>Cuadros21</vt:lpstr>
      <vt:lpstr>Cuadros22</vt:lpstr>
      <vt:lpstr>Cuadros23</vt:lpstr>
      <vt:lpstr>Cuadros24</vt:lpstr>
      <vt:lpstr>Cuadros25</vt:lpstr>
      <vt:lpstr>Cuadros26</vt:lpstr>
      <vt:lpstr>Cuadros27</vt:lpstr>
      <vt:lpstr>Cuadros28</vt:lpstr>
      <vt:lpstr>Cuadros29</vt:lpstr>
      <vt:lpstr>Cuadros30</vt:lpstr>
      <vt:lpstr>Cuadros31</vt:lpstr>
      <vt:lpstr>Cuadros32</vt:lpstr>
      <vt:lpstr>Cuadros33</vt:lpstr>
      <vt:lpstr>Cuadros34</vt:lpstr>
      <vt:lpstr>Cuadros35</vt:lpstr>
      <vt:lpstr>Cuadros36</vt:lpstr>
      <vt:lpstr>Cuadros37</vt:lpstr>
      <vt:lpstr>Cuadros38</vt:lpstr>
      <vt:lpstr>Cuadros39</vt:lpstr>
      <vt:lpstr>Cuadros40</vt:lpstr>
      <vt:lpstr>Cuadros41</vt:lpstr>
      <vt:lpstr>Cuadros42</vt:lpstr>
      <vt:lpstr>Cuadros43</vt:lpstr>
      <vt:lpstr>Cuadros44</vt:lpstr>
      <vt:lpstr>Cuadros45</vt:lpstr>
      <vt:lpstr>Cuadros46</vt:lpstr>
      <vt:lpstr>Cuadros47</vt:lpstr>
      <vt:lpstr>Cuadros48</vt:lpstr>
      <vt:lpstr>Cuadros49</vt:lpstr>
      <vt:lpstr>Cuadros50</vt:lpstr>
      <vt:lpstr>Cuadros51</vt:lpstr>
      <vt:lpstr>Cuadros52</vt:lpstr>
      <vt:lpstr>Cuadros53</vt:lpstr>
      <vt:lpstr>Cuadros54</vt:lpstr>
      <vt:lpstr>Cuadros55</vt:lpstr>
      <vt:lpstr>Cuadros56</vt:lpstr>
      <vt:lpstr>Cuadros57</vt:lpstr>
      <vt:lpstr>Cuadros58</vt:lpstr>
      <vt:lpstr>Cuadros59</vt:lpstr>
      <vt:lpstr>Cuadros60</vt:lpstr>
      <vt:lpstr>Cuadros61</vt:lpstr>
      <vt:lpstr>Cuadros62</vt:lpstr>
      <vt:lpstr>Cuadros63</vt:lpstr>
      <vt:lpstr>Cuadros64</vt:lpstr>
      <vt:lpstr>Cuadros65</vt:lpstr>
      <vt:lpstr>Cuadros66</vt:lpstr>
      <vt:lpstr>Cuadros67</vt:lpstr>
      <vt:lpstr>Cuadros68</vt:lpstr>
      <vt:lpstr>Cuadros69</vt:lpstr>
      <vt:lpstr>Cuadros70</vt:lpstr>
      <vt:lpstr>Cuadros71</vt:lpstr>
      <vt:lpstr>Cuadros72</vt:lpstr>
      <vt:lpstr>Cuadros73</vt:lpstr>
      <vt:lpstr>Cuadros74</vt:lpstr>
      <vt:lpstr>Cuadros75</vt:lpstr>
      <vt:lpstr>Cuadros76</vt:lpstr>
      <vt:lpstr>Cuadros77</vt:lpstr>
      <vt:lpstr>Cuadros78</vt:lpstr>
      <vt:lpstr>Cuadros79</vt:lpstr>
      <vt:lpstr>Cuadros80</vt:lpstr>
      <vt:lpstr>Cuadros81</vt:lpstr>
      <vt:lpstr>Cuadros82</vt:lpstr>
      <vt:lpstr>Cuadros83</vt:lpstr>
      <vt:lpstr>Cuadros84</vt:lpstr>
      <vt:lpstr>Cuadros85</vt:lpstr>
      <vt:lpstr>Cuadros86</vt:lpstr>
      <vt:lpstr>Cuadros87</vt:lpstr>
      <vt:lpstr>Cuadros88</vt:lpstr>
      <vt:lpstr>Cuadros89</vt:lpstr>
      <vt:lpstr>Cuadros90</vt:lpstr>
      <vt:lpstr>Cuadros91</vt:lpstr>
      <vt:lpstr>Cuadros92</vt:lpstr>
      <vt:lpstr>Cuadros93</vt:lpstr>
      <vt:lpstr>Cuadros94</vt:lpstr>
      <vt:lpstr>Cuadros95</vt:lpstr>
      <vt:lpstr>Cuadros96</vt:lpstr>
      <vt:lpstr>Cuadros97</vt:lpstr>
      <vt:lpstr>Cuadros98</vt:lpstr>
      <vt:lpstr>Cuadros99</vt:lpstr>
      <vt:lpstr>Cuadros100</vt:lpstr>
      <vt:lpstr>Cuadros101</vt:lpstr>
      <vt:lpstr>Cuadros102</vt:lpstr>
      <vt:lpstr>Cuadros103</vt:lpstr>
      <vt:lpstr>Cuadros104</vt:lpstr>
      <vt:lpstr>Cuadros105</vt:lpstr>
      <vt:lpstr>Cuadros106</vt:lpstr>
      <vt:lpstr>Cuadros107</vt:lpstr>
      <vt:lpstr>Cuadros108</vt:lpstr>
      <vt:lpstr>Cuadros109</vt:lpstr>
      <vt:lpstr>Cuadros110</vt:lpstr>
      <vt:lpstr>Cuadros111</vt:lpstr>
      <vt:lpstr>Cuadros112</vt:lpstr>
      <vt:lpstr>Cuadros113</vt:lpstr>
      <vt:lpstr>Cuadros114</vt:lpstr>
      <vt:lpstr>Cuadros115</vt:lpstr>
      <vt:lpstr>Cuadros116</vt:lpstr>
      <vt:lpstr>Cuadros117</vt:lpstr>
      <vt:lpstr>Cuadros118</vt:lpstr>
      <vt:lpstr>Cuadros119</vt:lpstr>
      <vt:lpstr>Cuadros120</vt:lpstr>
      <vt:lpstr>Cuadros121</vt:lpstr>
      <vt:lpstr>Cuadros122</vt:lpstr>
      <vt:lpstr>Cuadros123</vt:lpstr>
      <vt:lpstr>Cuadros124</vt:lpstr>
      <vt:lpstr>Cuadros125</vt:lpstr>
      <vt:lpstr>Cuadros126</vt:lpstr>
      <vt:lpstr>Cuadros127</vt:lpstr>
      <vt:lpstr>Cuadros128</vt:lpstr>
      <vt:lpstr>Cuadros129</vt:lpstr>
      <vt:lpstr>Cuadros130</vt:lpstr>
      <vt:lpstr>Cuadros131</vt:lpstr>
      <vt:lpstr>Cuadros132</vt:lpstr>
      <vt:lpstr>Cuadros133</vt:lpstr>
      <vt:lpstr>Cuadros134</vt:lpstr>
      <vt:lpstr>Cuadros135</vt:lpstr>
      <vt:lpstr>Cuadros136</vt:lpstr>
      <vt:lpstr>Cuadros137</vt:lpstr>
      <vt:lpstr>Cuadros138</vt:lpstr>
      <vt:lpstr>Cuadros5!Área_de_impresión</vt:lpstr>
      <vt:lpstr>Cuadro1!Títulos_a_imprimir</vt:lpstr>
    </vt:vector>
  </TitlesOfParts>
  <Company>dpe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xppbg1</dc:creator>
  <cp:lastModifiedBy>Bárbara Sambeth Outón</cp:lastModifiedBy>
  <cp:lastPrinted>2009-11-02T16:32:55Z</cp:lastPrinted>
  <dcterms:created xsi:type="dcterms:W3CDTF">2007-08-03T20:09:43Z</dcterms:created>
  <dcterms:modified xsi:type="dcterms:W3CDTF">2025-11-27T15:17:49Z</dcterms:modified>
</cp:coreProperties>
</file>