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Producto Bruto Geográfico\PBG Serie Historica\VERSION FINAL\Vínculos de Metdología XLS\"/>
    </mc:Choice>
  </mc:AlternateContent>
  <bookViews>
    <workbookView xWindow="0" yWindow="0" windowWidth="28800" windowHeight="11400" tabRatio="864"/>
  </bookViews>
  <sheets>
    <sheet name="INDICE" sheetId="18" r:id="rId1"/>
    <sheet name="Cuadro 1" sheetId="1" r:id="rId2"/>
    <sheet name="Cuadro 2" sheetId="3" r:id="rId3"/>
    <sheet name="Cuadro 3" sheetId="4" r:id="rId4"/>
    <sheet name="Cuadro 4" sheetId="5" r:id="rId5"/>
    <sheet name="Cuadro 5" sheetId="6" r:id="rId6"/>
    <sheet name="Cuadro 6" sheetId="7" r:id="rId7"/>
    <sheet name="7.- Agricultura" sheetId="8" r:id="rId8"/>
    <sheet name="8.- Ganadería" sheetId="11" r:id="rId9"/>
    <sheet name="9.- Construcciones" sheetId="12" r:id="rId10"/>
    <sheet name="10.- Comercio-Transp-Comunic" sheetId="13" r:id="rId11"/>
    <sheet name="11.- Vivienda y Finanzas" sheetId="14" r:id="rId12"/>
    <sheet name="12.- Otros Servicios" sheetId="15" r:id="rId13"/>
    <sheet name="1969 x PARTIDO" sheetId="16" r:id="rId14"/>
    <sheet name="PBI  cápita" sheetId="17" r:id="rId1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6" i="17" l="1"/>
  <c r="D48" i="17"/>
  <c r="D49" i="17"/>
  <c r="C25" i="17"/>
  <c r="C146" i="17" l="1"/>
  <c r="D146" i="17" s="1"/>
  <c r="C132" i="17"/>
  <c r="D132" i="17" s="1"/>
  <c r="C111" i="17"/>
  <c r="D111" i="17" s="1"/>
  <c r="D96" i="17"/>
  <c r="C90" i="17"/>
  <c r="D90" i="17" s="1"/>
  <c r="C64" i="17"/>
  <c r="D64" i="17" s="1"/>
  <c r="C51" i="17"/>
  <c r="C41" i="17"/>
  <c r="D41" i="17" s="1"/>
  <c r="D25" i="17"/>
  <c r="D154" i="17"/>
  <c r="D153" i="17"/>
  <c r="D152" i="17"/>
  <c r="D151" i="17"/>
  <c r="D150" i="17"/>
  <c r="D149" i="17"/>
  <c r="D148" i="17"/>
  <c r="D147" i="17"/>
  <c r="D145" i="17"/>
  <c r="D144" i="17"/>
  <c r="D143" i="17"/>
  <c r="D142" i="17"/>
  <c r="D141" i="17"/>
  <c r="D140" i="17"/>
  <c r="D139" i="17"/>
  <c r="D138" i="17"/>
  <c r="D137" i="17"/>
  <c r="D136" i="17"/>
  <c r="D135" i="17"/>
  <c r="D134" i="17"/>
  <c r="D133" i="17"/>
  <c r="D131" i="17"/>
  <c r="D130" i="17"/>
  <c r="D129" i="17"/>
  <c r="D128" i="17"/>
  <c r="D127" i="17"/>
  <c r="D126" i="17"/>
  <c r="D125" i="17"/>
  <c r="D124" i="17"/>
  <c r="D123" i="17"/>
  <c r="D122" i="17"/>
  <c r="D121" i="17"/>
  <c r="D120" i="17"/>
  <c r="D119" i="17"/>
  <c r="D118" i="17"/>
  <c r="D117" i="17"/>
  <c r="D116" i="17"/>
  <c r="D115" i="17"/>
  <c r="D114" i="17"/>
  <c r="D113" i="17"/>
  <c r="D112" i="17"/>
  <c r="D110" i="17"/>
  <c r="D109" i="17"/>
  <c r="D108" i="17"/>
  <c r="D107" i="17"/>
  <c r="D106" i="17"/>
  <c r="D105" i="17"/>
  <c r="D104" i="17"/>
  <c r="D103" i="17"/>
  <c r="D102" i="17"/>
  <c r="D101" i="17"/>
  <c r="D100" i="17"/>
  <c r="D99" i="17"/>
  <c r="D98" i="17"/>
  <c r="D97" i="17"/>
  <c r="D95" i="17"/>
  <c r="D94" i="17"/>
  <c r="D93" i="17"/>
  <c r="D92" i="17"/>
  <c r="D91" i="17"/>
  <c r="D89" i="17"/>
  <c r="D88" i="17"/>
  <c r="D87" i="17"/>
  <c r="D86" i="17"/>
  <c r="D85" i="17"/>
  <c r="D84" i="17"/>
  <c r="D83" i="17"/>
  <c r="D82" i="17"/>
  <c r="D81" i="17"/>
  <c r="D80" i="17"/>
  <c r="D79" i="17"/>
  <c r="D78" i="17"/>
  <c r="D77" i="17"/>
  <c r="D76" i="17"/>
  <c r="D75" i="17"/>
  <c r="D74" i="17"/>
  <c r="D73" i="17"/>
  <c r="D72" i="17"/>
  <c r="D71" i="17"/>
  <c r="D70" i="17"/>
  <c r="D69" i="17"/>
  <c r="D68" i="17"/>
  <c r="D67" i="17"/>
  <c r="D66" i="17"/>
  <c r="D65" i="17"/>
  <c r="D63" i="17"/>
  <c r="D62" i="17"/>
  <c r="D61" i="17"/>
  <c r="D60" i="17"/>
  <c r="D59" i="17"/>
  <c r="D58" i="17"/>
  <c r="D57" i="17"/>
  <c r="D56" i="17"/>
  <c r="D55" i="17"/>
  <c r="D54" i="17"/>
  <c r="D53" i="17"/>
  <c r="D52" i="17"/>
  <c r="D51" i="17"/>
  <c r="D50" i="17"/>
  <c r="D47" i="17"/>
  <c r="D46" i="17"/>
  <c r="D45" i="17"/>
  <c r="D44" i="17"/>
  <c r="D43" i="17"/>
  <c r="D42" i="17"/>
  <c r="D40" i="17"/>
  <c r="D39" i="17"/>
  <c r="D38" i="17"/>
  <c r="D37" i="17"/>
  <c r="D36" i="17"/>
  <c r="D35" i="17"/>
  <c r="D34" i="17"/>
  <c r="D33" i="17"/>
  <c r="D32" i="17"/>
  <c r="D31" i="17"/>
  <c r="D30" i="17"/>
  <c r="D29" i="17"/>
  <c r="D28" i="17"/>
  <c r="D27" i="17"/>
  <c r="D26" i="17"/>
  <c r="C13" i="17" l="1"/>
  <c r="C14" i="17"/>
  <c r="C15" i="17"/>
  <c r="C17" i="17"/>
  <c r="C18" i="17"/>
  <c r="D18" i="17" s="1"/>
  <c r="C19" i="17"/>
  <c r="C20" i="17"/>
  <c r="C22" i="17"/>
  <c r="C23" i="17"/>
  <c r="B23" i="17"/>
  <c r="B22" i="17"/>
  <c r="B20" i="17"/>
  <c r="B19" i="17"/>
  <c r="B18" i="17"/>
  <c r="B17" i="17"/>
  <c r="B16" i="17" s="1"/>
  <c r="B15" i="17"/>
  <c r="B14" i="17"/>
  <c r="B13" i="17"/>
  <c r="C111" i="16"/>
  <c r="D111" i="16"/>
  <c r="E111" i="16"/>
  <c r="F111" i="16"/>
  <c r="G111" i="16"/>
  <c r="I111" i="16"/>
  <c r="J111" i="16"/>
  <c r="K111" i="16"/>
  <c r="L111" i="16"/>
  <c r="B12" i="17" l="1"/>
  <c r="B21" i="17"/>
  <c r="D22" i="17"/>
  <c r="D14" i="17"/>
  <c r="D23" i="17"/>
  <c r="D15" i="17"/>
  <c r="C21" i="17"/>
  <c r="D20" i="17"/>
  <c r="D19" i="17"/>
  <c r="C16" i="17"/>
  <c r="D16" i="17" s="1"/>
  <c r="D17" i="17"/>
  <c r="C12" i="17"/>
  <c r="D13" i="17"/>
  <c r="B11" i="17"/>
  <c r="M111" i="16"/>
  <c r="H111" i="16"/>
  <c r="M90" i="16"/>
  <c r="C90" i="16"/>
  <c r="D90" i="16"/>
  <c r="E90" i="16"/>
  <c r="F90" i="16"/>
  <c r="G90" i="16"/>
  <c r="H90" i="16"/>
  <c r="I90" i="16"/>
  <c r="J90" i="16"/>
  <c r="K90" i="16"/>
  <c r="L90" i="16"/>
  <c r="D21" i="17" l="1"/>
  <c r="D12" i="17"/>
  <c r="C11" i="17"/>
  <c r="D11" i="17" s="1"/>
  <c r="C18" i="16"/>
  <c r="D18" i="16"/>
  <c r="E18" i="16"/>
  <c r="F18" i="16"/>
  <c r="G18" i="16"/>
  <c r="H18" i="16"/>
  <c r="I18" i="16"/>
  <c r="J18" i="16"/>
  <c r="K18" i="16"/>
  <c r="L18" i="16"/>
  <c r="M18" i="16"/>
  <c r="E19" i="16"/>
  <c r="G19" i="16"/>
  <c r="I19" i="16"/>
  <c r="C20" i="16"/>
  <c r="D20" i="16"/>
  <c r="E20" i="16"/>
  <c r="F20" i="16"/>
  <c r="G20" i="16"/>
  <c r="H20" i="16"/>
  <c r="I20" i="16"/>
  <c r="J20" i="16"/>
  <c r="K20" i="16"/>
  <c r="L20" i="16"/>
  <c r="M20" i="16"/>
  <c r="B11" i="16"/>
  <c r="C146" i="16"/>
  <c r="D146" i="16"/>
  <c r="D23" i="16" s="1"/>
  <c r="E146" i="16"/>
  <c r="E23" i="16" s="1"/>
  <c r="F146" i="16"/>
  <c r="F23" i="16" s="1"/>
  <c r="G146" i="16"/>
  <c r="G23" i="16" s="1"/>
  <c r="H146" i="16"/>
  <c r="H23" i="16" s="1"/>
  <c r="I146" i="16"/>
  <c r="I23" i="16" s="1"/>
  <c r="J146" i="16"/>
  <c r="J23" i="16" s="1"/>
  <c r="K146" i="16"/>
  <c r="K23" i="16" s="1"/>
  <c r="L146" i="16"/>
  <c r="L23" i="16" s="1"/>
  <c r="M146" i="16"/>
  <c r="M23" i="16" s="1"/>
  <c r="B146" i="16"/>
  <c r="B23" i="16" s="1"/>
  <c r="B21" i="16" s="1"/>
  <c r="C22" i="16"/>
  <c r="B22" i="16"/>
  <c r="C132" i="16"/>
  <c r="D132" i="16"/>
  <c r="D22" i="16" s="1"/>
  <c r="E132" i="16"/>
  <c r="E22" i="16" s="1"/>
  <c r="F132" i="16"/>
  <c r="F22" i="16" s="1"/>
  <c r="G132" i="16"/>
  <c r="G22" i="16" s="1"/>
  <c r="H132" i="16"/>
  <c r="H22" i="16" s="1"/>
  <c r="I132" i="16"/>
  <c r="I22" i="16" s="1"/>
  <c r="J132" i="16"/>
  <c r="J22" i="16" s="1"/>
  <c r="K132" i="16"/>
  <c r="K22" i="16" s="1"/>
  <c r="L132" i="16"/>
  <c r="L22" i="16" s="1"/>
  <c r="M132" i="16"/>
  <c r="M22" i="16" s="1"/>
  <c r="B132" i="16"/>
  <c r="B16" i="16"/>
  <c r="B20" i="16"/>
  <c r="B111" i="16"/>
  <c r="C96" i="16"/>
  <c r="D96" i="16"/>
  <c r="D19" i="16" s="1"/>
  <c r="E96" i="16"/>
  <c r="F96" i="16"/>
  <c r="F19" i="16" s="1"/>
  <c r="G96" i="16"/>
  <c r="H96" i="16"/>
  <c r="H19" i="16" s="1"/>
  <c r="I96" i="16"/>
  <c r="J96" i="16"/>
  <c r="J19" i="16" s="1"/>
  <c r="K96" i="16"/>
  <c r="K19" i="16" s="1"/>
  <c r="L96" i="16"/>
  <c r="L19" i="16" s="1"/>
  <c r="M96" i="16"/>
  <c r="M19" i="16" s="1"/>
  <c r="B96" i="16"/>
  <c r="B19" i="16"/>
  <c r="C64" i="16"/>
  <c r="D64" i="16"/>
  <c r="D17" i="16" s="1"/>
  <c r="E64" i="16"/>
  <c r="E17" i="16" s="1"/>
  <c r="F64" i="16"/>
  <c r="F17" i="16" s="1"/>
  <c r="G64" i="16"/>
  <c r="G17" i="16" s="1"/>
  <c r="H64" i="16"/>
  <c r="H17" i="16" s="1"/>
  <c r="I64" i="16"/>
  <c r="I17" i="16" s="1"/>
  <c r="J64" i="16"/>
  <c r="J17" i="16" s="1"/>
  <c r="K64" i="16"/>
  <c r="K17" i="16" s="1"/>
  <c r="L64" i="16"/>
  <c r="L17" i="16" s="1"/>
  <c r="B64" i="16"/>
  <c r="B18" i="16"/>
  <c r="B90" i="16"/>
  <c r="B12" i="16"/>
  <c r="B14" i="16"/>
  <c r="C25" i="16"/>
  <c r="C13" i="16" s="1"/>
  <c r="D25" i="16"/>
  <c r="D13" i="16" s="1"/>
  <c r="E25" i="16"/>
  <c r="E13" i="16" s="1"/>
  <c r="F25" i="16"/>
  <c r="F13" i="16" s="1"/>
  <c r="G25" i="16"/>
  <c r="G13" i="16" s="1"/>
  <c r="H25" i="16"/>
  <c r="H13" i="16" s="1"/>
  <c r="I25" i="16"/>
  <c r="I13" i="16" s="1"/>
  <c r="J25" i="16"/>
  <c r="J13" i="16" s="1"/>
  <c r="K25" i="16"/>
  <c r="K13" i="16" s="1"/>
  <c r="L25" i="16"/>
  <c r="B25" i="16"/>
  <c r="B13" i="16" s="1"/>
  <c r="C41" i="16"/>
  <c r="D41" i="16"/>
  <c r="D14" i="16" s="1"/>
  <c r="E41" i="16"/>
  <c r="E14" i="16" s="1"/>
  <c r="F41" i="16"/>
  <c r="F14" i="16" s="1"/>
  <c r="G41" i="16"/>
  <c r="G14" i="16" s="1"/>
  <c r="H41" i="16"/>
  <c r="H14" i="16" s="1"/>
  <c r="I41" i="16"/>
  <c r="I14" i="16" s="1"/>
  <c r="J41" i="16"/>
  <c r="J14" i="16" s="1"/>
  <c r="K41" i="16"/>
  <c r="K14" i="16" s="1"/>
  <c r="L41" i="16"/>
  <c r="L14" i="16" s="1"/>
  <c r="M41" i="16"/>
  <c r="M14" i="16" s="1"/>
  <c r="B41" i="16"/>
  <c r="C51" i="16"/>
  <c r="D51" i="16"/>
  <c r="D15" i="16" s="1"/>
  <c r="E51" i="16"/>
  <c r="E15" i="16" s="1"/>
  <c r="F51" i="16"/>
  <c r="F15" i="16" s="1"/>
  <c r="G51" i="16"/>
  <c r="G15" i="16" s="1"/>
  <c r="H51" i="16"/>
  <c r="H15" i="16" s="1"/>
  <c r="I51" i="16"/>
  <c r="I15" i="16" s="1"/>
  <c r="J51" i="16"/>
  <c r="J15" i="16" s="1"/>
  <c r="K51" i="16"/>
  <c r="K15" i="16" s="1"/>
  <c r="L51" i="16"/>
  <c r="L15" i="16" s="1"/>
  <c r="M51" i="16"/>
  <c r="B51" i="16"/>
  <c r="B15" i="16" s="1"/>
  <c r="B17" i="16"/>
  <c r="M21" i="16" l="1"/>
  <c r="C23" i="16"/>
  <c r="C21" i="16" s="1"/>
  <c r="L21" i="16"/>
  <c r="K21" i="16"/>
  <c r="J21" i="16"/>
  <c r="G21" i="16"/>
  <c r="F21" i="16"/>
  <c r="D21" i="16"/>
  <c r="K16" i="16"/>
  <c r="C19" i="16"/>
  <c r="E16" i="16"/>
  <c r="H16" i="16"/>
  <c r="J16" i="16"/>
  <c r="I16" i="16"/>
  <c r="F16" i="16"/>
  <c r="L16" i="16"/>
  <c r="G16" i="16"/>
  <c r="D16" i="16"/>
  <c r="C17" i="16"/>
  <c r="M15" i="16"/>
  <c r="C15" i="16"/>
  <c r="K12" i="16"/>
  <c r="J12" i="16"/>
  <c r="I12" i="16"/>
  <c r="H12" i="16"/>
  <c r="G12" i="16"/>
  <c r="F12" i="16"/>
  <c r="E12" i="16"/>
  <c r="D12" i="16"/>
  <c r="C14" i="16"/>
  <c r="C12" i="16" s="1"/>
  <c r="L13" i="16"/>
  <c r="L12" i="16" s="1"/>
  <c r="I21" i="16"/>
  <c r="H21" i="16"/>
  <c r="E21" i="16"/>
  <c r="B13" i="15"/>
  <c r="B12" i="15"/>
  <c r="B11" i="15"/>
  <c r="B10" i="15"/>
  <c r="B9" i="15"/>
  <c r="B8" i="15"/>
  <c r="K11" i="16" l="1"/>
  <c r="E11" i="16"/>
  <c r="C16" i="16"/>
  <c r="C11" i="16" s="1"/>
  <c r="J11" i="16"/>
  <c r="I11" i="16"/>
  <c r="H11" i="16"/>
  <c r="F11" i="16"/>
  <c r="L11" i="16"/>
  <c r="G11" i="16"/>
  <c r="D11" i="16"/>
  <c r="B13" i="14"/>
  <c r="B12" i="14"/>
  <c r="B11" i="14"/>
  <c r="B10" i="14"/>
  <c r="B9" i="14"/>
  <c r="B8" i="14"/>
  <c r="B13" i="13" l="1"/>
  <c r="B12" i="13"/>
  <c r="B11" i="13"/>
  <c r="B10" i="13"/>
  <c r="B9" i="13"/>
  <c r="B8" i="13"/>
  <c r="B13" i="12" l="1"/>
  <c r="B12" i="12"/>
  <c r="B11" i="12"/>
  <c r="B10" i="12"/>
  <c r="B9" i="12"/>
  <c r="B8" i="12"/>
  <c r="B13" i="11" l="1"/>
  <c r="B12" i="11"/>
  <c r="B11" i="11"/>
  <c r="B10" i="11"/>
  <c r="B9" i="11"/>
  <c r="B8" i="11"/>
  <c r="B13" i="8" l="1"/>
  <c r="B12" i="8"/>
  <c r="B11" i="8"/>
  <c r="B10" i="8"/>
  <c r="B9" i="8"/>
  <c r="B8" i="8"/>
  <c r="F25" i="4" l="1"/>
  <c r="G12" i="3" l="1"/>
  <c r="F12" i="3"/>
  <c r="E12" i="3"/>
  <c r="D12" i="3"/>
  <c r="C12" i="3"/>
  <c r="B12" i="3"/>
  <c r="G17" i="3"/>
  <c r="F17" i="3"/>
  <c r="E17" i="3"/>
  <c r="D17" i="3"/>
  <c r="C17" i="3"/>
  <c r="B17" i="3"/>
  <c r="G16" i="3"/>
  <c r="F16" i="3"/>
  <c r="E16" i="3"/>
  <c r="D16" i="3"/>
  <c r="C16" i="3"/>
  <c r="B16" i="3"/>
  <c r="G15" i="3"/>
  <c r="F15" i="3"/>
  <c r="E15" i="3"/>
  <c r="D15" i="3"/>
  <c r="C15" i="3"/>
  <c r="B15" i="3"/>
  <c r="G14" i="3"/>
  <c r="F14" i="3"/>
  <c r="E14" i="3"/>
  <c r="D14" i="3"/>
  <c r="C14" i="3"/>
  <c r="B14" i="3"/>
  <c r="G19" i="3"/>
  <c r="F19" i="3"/>
  <c r="E19" i="3"/>
  <c r="D19" i="3"/>
  <c r="C19" i="3"/>
  <c r="B19" i="3"/>
  <c r="G23" i="3"/>
  <c r="F23" i="3"/>
  <c r="E23" i="3"/>
  <c r="D23" i="3"/>
  <c r="C23" i="3"/>
  <c r="B23" i="3"/>
  <c r="G22" i="3"/>
  <c r="F22" i="3"/>
  <c r="E22" i="3"/>
  <c r="D22" i="3"/>
  <c r="C22" i="3"/>
  <c r="B22" i="3"/>
  <c r="G21" i="3"/>
  <c r="F21" i="3"/>
  <c r="E21" i="3"/>
  <c r="D21" i="3"/>
  <c r="C21" i="3"/>
  <c r="B21" i="3"/>
  <c r="G25" i="3"/>
  <c r="F25" i="3"/>
  <c r="E25" i="3"/>
  <c r="D25" i="3"/>
  <c r="C25" i="3"/>
  <c r="B25" i="3"/>
  <c r="G27" i="3"/>
  <c r="F27" i="3"/>
  <c r="E27" i="3"/>
  <c r="D27" i="3"/>
  <c r="C27" i="3"/>
  <c r="B27" i="3"/>
  <c r="G29" i="3"/>
  <c r="F29" i="3"/>
  <c r="E29" i="3"/>
  <c r="D29" i="3"/>
  <c r="C29" i="3"/>
  <c r="B29" i="3"/>
  <c r="B29" i="1"/>
  <c r="B25" i="1"/>
  <c r="G19" i="1"/>
  <c r="G25" i="1" s="1"/>
  <c r="G29" i="1" s="1"/>
  <c r="F19" i="1"/>
  <c r="F25" i="1" s="1"/>
  <c r="F29" i="1" s="1"/>
  <c r="E19" i="1"/>
  <c r="E25" i="1" s="1"/>
  <c r="E29" i="1" s="1"/>
  <c r="D19" i="1"/>
  <c r="D25" i="1" s="1"/>
  <c r="D29" i="1" s="1"/>
  <c r="C19" i="1"/>
  <c r="C25" i="1" s="1"/>
  <c r="C29" i="1" s="1"/>
  <c r="B19" i="1"/>
  <c r="C12" i="1"/>
  <c r="D12" i="1"/>
  <c r="E12" i="1"/>
  <c r="F12" i="1"/>
  <c r="G12" i="1"/>
  <c r="B12" i="1"/>
  <c r="M25" i="16" l="1"/>
  <c r="M13" i="16" s="1"/>
  <c r="M12" i="16" s="1"/>
  <c r="M64" i="16"/>
  <c r="M17" i="16" s="1"/>
  <c r="M16" i="16" s="1"/>
  <c r="M11" i="16" s="1"/>
</calcChain>
</file>

<file path=xl/comments1.xml><?xml version="1.0" encoding="utf-8"?>
<comments xmlns="http://schemas.openxmlformats.org/spreadsheetml/2006/main">
  <authors>
    <author>Roberto Simiand</author>
  </authors>
  <commentList>
    <comment ref="F16" authorId="0" shapeId="0">
      <text>
        <r>
          <rPr>
            <b/>
            <sz val="9"/>
            <color indexed="81"/>
            <rFont val="Tahoma"/>
            <family val="2"/>
          </rPr>
          <t>Roberto Simiand:</t>
        </r>
        <r>
          <rPr>
            <sz val="9"/>
            <color indexed="81"/>
            <rFont val="Tahoma"/>
            <family val="2"/>
          </rPr>
          <t xml:space="preserve">
(2) Indice no comparativo con años anteriores, por modificación en la metodología de cálculo.
</t>
        </r>
      </text>
    </comment>
  </commentList>
</comments>
</file>

<file path=xl/comments2.xml><?xml version="1.0" encoding="utf-8"?>
<comments xmlns="http://schemas.openxmlformats.org/spreadsheetml/2006/main">
  <authors>
    <author>Roberto Simiand</author>
  </authors>
  <commentList>
    <comment ref="F16" authorId="0" shapeId="0">
      <text>
        <r>
          <rPr>
            <b/>
            <sz val="9"/>
            <color indexed="81"/>
            <rFont val="Tahoma"/>
            <family val="2"/>
          </rPr>
          <t>Roberto Simiand:</t>
        </r>
        <r>
          <rPr>
            <sz val="9"/>
            <color indexed="81"/>
            <rFont val="Tahoma"/>
            <family val="2"/>
          </rPr>
          <t xml:space="preserve">
(2) Indice no comparativo con años anteriores, por modificación en la metodología de cálculo.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 xml:space="preserve">Roberto Simiand:
</t>
        </r>
        <r>
          <rPr>
            <sz val="9"/>
            <color indexed="81"/>
            <rFont val="Tahoma"/>
            <family val="2"/>
          </rPr>
          <t xml:space="preserve">(2) Indice no comparativo con años anteriores, por modificación en la metodología de cálculo.
</t>
        </r>
      </text>
    </comment>
  </commentList>
</comments>
</file>

<file path=xl/sharedStrings.xml><?xml version="1.0" encoding="utf-8"?>
<sst xmlns="http://schemas.openxmlformats.org/spreadsheetml/2006/main" count="504" uniqueCount="246">
  <si>
    <t>SECTOR</t>
  </si>
  <si>
    <t>1970 *</t>
  </si>
  <si>
    <t>Sectores Productores de Mercadería</t>
  </si>
  <si>
    <t>millones m$n</t>
  </si>
  <si>
    <t>millones $</t>
  </si>
  <si>
    <t>Agropecuario y Pesca</t>
  </si>
  <si>
    <t>Minería</t>
  </si>
  <si>
    <t>Industria Manufacturera</t>
  </si>
  <si>
    <t>Construcciones</t>
  </si>
  <si>
    <t>Sectores Productores de Servicios</t>
  </si>
  <si>
    <t>Comercio, Transporte y Comunicaciones</t>
  </si>
  <si>
    <t>Vivienda y Finanzas</t>
  </si>
  <si>
    <r>
      <t xml:space="preserve">Otros Servicios </t>
    </r>
    <r>
      <rPr>
        <vertAlign val="superscript"/>
        <sz val="11"/>
        <color theme="1"/>
        <rFont val="Calibri"/>
        <family val="2"/>
      </rPr>
      <t>1</t>
    </r>
  </si>
  <si>
    <t>Impuestos indirectos menos subsidios</t>
  </si>
  <si>
    <t>PRODUCTO BRUTO INTERNO A COSTO DE FACTORES</t>
  </si>
  <si>
    <t>PRODUCTO BRUTO INTERNO A PRECIOS DE MERCADO</t>
  </si>
  <si>
    <t xml:space="preserve">( * ) Cifra provisoria. </t>
  </si>
  <si>
    <t>( 1 ) Incluye: Servicios Públicos, Personales y de Gobierno</t>
  </si>
  <si>
    <t>Cuadro 2.- PRODUCTO BRUTO INTERNO, ALCOSTO CORRIENTE DE FACTORES SEGÚN SECTORES ECONOMICOS - Composición Porcentual</t>
  </si>
  <si>
    <t>Cuadro 4.- PRODUCTO BRUTO INTERNO, A PRECIOS CONSTANTES DE1960 - INCREMENTOS PORCENTUALES</t>
  </si>
  <si>
    <t>(CORRESPONDE A LA RELACION ENTRE CADA PERIODO Y EL CORRELATIVO INMEDIATO ANTERIOR)</t>
  </si>
  <si>
    <t>DE FACTORES, SEGÚN SECTORES ECONOMICOS</t>
  </si>
  <si>
    <t xml:space="preserve"> AGRICULTURA</t>
  </si>
  <si>
    <t>PRODUCTO BRUTO INTERNO A PRECIOS CORRIENTES</t>
  </si>
  <si>
    <t>año</t>
  </si>
  <si>
    <t>Total</t>
  </si>
  <si>
    <t>Cereales y Lino</t>
  </si>
  <si>
    <t>Cultivos Industriales</t>
  </si>
  <si>
    <t>Forestales</t>
  </si>
  <si>
    <t>Horticultura</t>
  </si>
  <si>
    <t>Fruticultura</t>
  </si>
  <si>
    <t>Floricultura</t>
  </si>
  <si>
    <t>Forrajeras</t>
  </si>
  <si>
    <t xml:space="preserve"> - en millones de m$n -</t>
  </si>
  <si>
    <t>1970 (*)</t>
  </si>
  <si>
    <t>(*) Estimado en pesos ley 18.188</t>
  </si>
  <si>
    <t>GANADERIA</t>
  </si>
  <si>
    <t>Ganado</t>
  </si>
  <si>
    <t>Leche</t>
  </si>
  <si>
    <t>Lanas</t>
  </si>
  <si>
    <t>Productos de Granja</t>
  </si>
  <si>
    <t>CONSTRUCCIONES</t>
  </si>
  <si>
    <t>PÚBLICA</t>
  </si>
  <si>
    <t>PRIVADA</t>
  </si>
  <si>
    <t>Comercio</t>
  </si>
  <si>
    <t>Transporte</t>
  </si>
  <si>
    <t>Comunicaciones</t>
  </si>
  <si>
    <t>Vivienda</t>
  </si>
  <si>
    <t>Finanzas</t>
  </si>
  <si>
    <t>OTROS SERVICIOS</t>
  </si>
  <si>
    <t>SERVICIOS PERSONALES</t>
  </si>
  <si>
    <t>SERVICIOS DE GOBIERNO</t>
  </si>
  <si>
    <t>SERVICIOS PÚBLICOS</t>
  </si>
  <si>
    <t>Cuadro 1.- PRODUCTO BRUTO INTERNO, AL COSTO CORRIENTE DE FACTORES SEGÚN SECTORES ECONOMICOS</t>
  </si>
  <si>
    <t>PRODUCTO BRUTO INTERNO, AL COSTO CORRIENTE DE FACTORES SEGÚN SECTORES ECONOMICOS, POR PARTIDO</t>
  </si>
  <si>
    <t>AÑO 1969</t>
  </si>
  <si>
    <t>TOTAL DE PROVINCIA</t>
  </si>
  <si>
    <t>Núcleos de crecimiento</t>
  </si>
  <si>
    <t>Polo Bahía Blanca</t>
  </si>
  <si>
    <t>Eje Necochea-Quequén-Mar del Plata</t>
  </si>
  <si>
    <t>Triángulo Azul-Olavarría-Tandil</t>
  </si>
  <si>
    <t>Áreas de dinámica propia</t>
  </si>
  <si>
    <t>Metropolitana provincial</t>
  </si>
  <si>
    <t>La Plata</t>
  </si>
  <si>
    <t>Del Paraná</t>
  </si>
  <si>
    <t>Central Pampeana</t>
  </si>
  <si>
    <t>Áreas de recuperación</t>
  </si>
  <si>
    <t>Del Oeste</t>
  </si>
  <si>
    <t>Del Salado</t>
  </si>
  <si>
    <t>Agricultura</t>
  </si>
  <si>
    <t>Ganadería</t>
  </si>
  <si>
    <t>Pesca</t>
  </si>
  <si>
    <t>Industria</t>
  </si>
  <si>
    <t>Otros Servicios</t>
  </si>
  <si>
    <t>miles de $ moneda nacional</t>
  </si>
  <si>
    <t>TOTAL POLO DE CRECIMIENTO DE BAHÍA BLANCA</t>
  </si>
  <si>
    <t>Adolfo Alsina</t>
  </si>
  <si>
    <t>Bahía Blanca</t>
  </si>
  <si>
    <t>Coronel Dorrego</t>
  </si>
  <si>
    <t>Coronel Pringles</t>
  </si>
  <si>
    <t>Coronel Rosales</t>
  </si>
  <si>
    <t>Coronel Suárez</t>
  </si>
  <si>
    <t>Guaminí</t>
  </si>
  <si>
    <t>Patagones</t>
  </si>
  <si>
    <t>Pellegrini</t>
  </si>
  <si>
    <t>Puan</t>
  </si>
  <si>
    <t>Saavedra</t>
  </si>
  <si>
    <t>Salliqueló</t>
  </si>
  <si>
    <t>Tornquist</t>
  </si>
  <si>
    <t>Tres Arroyos</t>
  </si>
  <si>
    <t>Villarino</t>
  </si>
  <si>
    <t>TOTAL EJE NECOCHEA-QUEQÉN-MAR DEL PLATA</t>
  </si>
  <si>
    <t>Balcarce</t>
  </si>
  <si>
    <t>General Alvarado</t>
  </si>
  <si>
    <t>General Lavalle</t>
  </si>
  <si>
    <t>General Madariaga</t>
  </si>
  <si>
    <t>General Pueyrredon</t>
  </si>
  <si>
    <t>Lobería</t>
  </si>
  <si>
    <t>Mar Chiquita</t>
  </si>
  <si>
    <t>Necochea</t>
  </si>
  <si>
    <t>San Cayetano</t>
  </si>
  <si>
    <t>TOTAL TRIANGULO OLAVARRIA-TANDIL-AZUL</t>
  </si>
  <si>
    <t>Ayacucho</t>
  </si>
  <si>
    <t>Azul</t>
  </si>
  <si>
    <t>Bolivar</t>
  </si>
  <si>
    <t>General Lamadrid</t>
  </si>
  <si>
    <t>González Chaves</t>
  </si>
  <si>
    <t>Juárez</t>
  </si>
  <si>
    <t>Laprida</t>
  </si>
  <si>
    <t>Las Flores</t>
  </si>
  <si>
    <t>Olavarría</t>
  </si>
  <si>
    <t>Rauch</t>
  </si>
  <si>
    <t>Tandil</t>
  </si>
  <si>
    <t>Tapalqué</t>
  </si>
  <si>
    <t>TOTAL AREA METROPOLITANA</t>
  </si>
  <si>
    <t>Almirante Brown</t>
  </si>
  <si>
    <t>Avellaneda</t>
  </si>
  <si>
    <t>Berazategui</t>
  </si>
  <si>
    <t>Cañuelas</t>
  </si>
  <si>
    <t>Escobar</t>
  </si>
  <si>
    <t>Esteban Echeverría</t>
  </si>
  <si>
    <t>Florencio Varela</t>
  </si>
  <si>
    <t>General Las Heras</t>
  </si>
  <si>
    <t>General San Martín</t>
  </si>
  <si>
    <t>General Sarmiento</t>
  </si>
  <si>
    <t>Lanús</t>
  </si>
  <si>
    <t>Lomas de Zamora</t>
  </si>
  <si>
    <t>Marcos Paz</t>
  </si>
  <si>
    <t>Matanza</t>
  </si>
  <si>
    <t>Merlo</t>
  </si>
  <si>
    <t>Moreno</t>
  </si>
  <si>
    <t>Morón</t>
  </si>
  <si>
    <t>Pilar</t>
  </si>
  <si>
    <t>Quilmes</t>
  </si>
  <si>
    <t>San Fernando</t>
  </si>
  <si>
    <t>San Isidro</t>
  </si>
  <si>
    <t>San Vicente</t>
  </si>
  <si>
    <t>Tigre</t>
  </si>
  <si>
    <t>Tres de febrero</t>
  </si>
  <si>
    <t>Vicente López</t>
  </si>
  <si>
    <t>TOTAL AREA LA PLATA</t>
  </si>
  <si>
    <t>Berisso</t>
  </si>
  <si>
    <t>Brandsen</t>
  </si>
  <si>
    <t>Ensenada</t>
  </si>
  <si>
    <t>Magdalena</t>
  </si>
  <si>
    <t>TOTAL ÁREA DEL PARANÁ</t>
  </si>
  <si>
    <t>Baradero</t>
  </si>
  <si>
    <t>Bartolomé Mitre</t>
  </si>
  <si>
    <t xml:space="preserve">Campana </t>
  </si>
  <si>
    <t>Capitán Sarmiento</t>
  </si>
  <si>
    <t>Exaltación de la Cruz</t>
  </si>
  <si>
    <t>Luján</t>
  </si>
  <si>
    <t>Pergamino</t>
  </si>
  <si>
    <t>Ramallo</t>
  </si>
  <si>
    <t>General Rodriguez</t>
  </si>
  <si>
    <t>San Andrés de Giles</t>
  </si>
  <si>
    <t>San Antonio de Areco</t>
  </si>
  <si>
    <t>San Nicolás</t>
  </si>
  <si>
    <t>San Pedro</t>
  </si>
  <si>
    <t>Zárate</t>
  </si>
  <si>
    <t>ÁREA CENTRAL PAMPEANA</t>
  </si>
  <si>
    <t>Alberti</t>
  </si>
  <si>
    <t>Bragado</t>
  </si>
  <si>
    <t>Carmen de Areco</t>
  </si>
  <si>
    <t>Colón</t>
  </si>
  <si>
    <t>Chacabuco</t>
  </si>
  <si>
    <t>Chivilcoy</t>
  </si>
  <si>
    <t>General Alvear</t>
  </si>
  <si>
    <t>General Arenales</t>
  </si>
  <si>
    <t>General Paz</t>
  </si>
  <si>
    <t>Junín</t>
  </si>
  <si>
    <t>Lobos</t>
  </si>
  <si>
    <t>Mercedes</t>
  </si>
  <si>
    <t>Monte</t>
  </si>
  <si>
    <t>Navarro</t>
  </si>
  <si>
    <t>Rojas</t>
  </si>
  <si>
    <t>Roque Perez</t>
  </si>
  <si>
    <t>Saladillo</t>
  </si>
  <si>
    <t>Salto</t>
  </si>
  <si>
    <t>Suipacha</t>
  </si>
  <si>
    <t>Veiticinco de Mayo</t>
  </si>
  <si>
    <t>TOTAL ÁREA OESTE</t>
  </si>
  <si>
    <t>Carlos Casares</t>
  </si>
  <si>
    <t>Carlos Tejedor</t>
  </si>
  <si>
    <t>Daireaux</t>
  </si>
  <si>
    <t>General Pinto</t>
  </si>
  <si>
    <t>General Viamonte</t>
  </si>
  <si>
    <t>General Villegas</t>
  </si>
  <si>
    <t>Hipolito Yrigoren</t>
  </si>
  <si>
    <t>Leandro N. Alem</t>
  </si>
  <si>
    <t>Lincoln</t>
  </si>
  <si>
    <t>Nueve de Julio</t>
  </si>
  <si>
    <t>Pehuajó</t>
  </si>
  <si>
    <t>Rivadavia</t>
  </si>
  <si>
    <t>Trenuqe Lauquen</t>
  </si>
  <si>
    <t>TOTAL ÁREA DEL SALADO</t>
  </si>
  <si>
    <t>Castelli</t>
  </si>
  <si>
    <t>Chascomús</t>
  </si>
  <si>
    <t>Dolores</t>
  </si>
  <si>
    <t>General Guido</t>
  </si>
  <si>
    <t>Maipú</t>
  </si>
  <si>
    <t>Tordillo</t>
  </si>
  <si>
    <t>General Belgrano</t>
  </si>
  <si>
    <t>Pila</t>
  </si>
  <si>
    <t>PRODUCTO BRUTO INTERNO, AL COSTO CORRIENTE DE FACTORES SEGÚN SECTORES ECONOMICOS, POR HABITANTE</t>
  </si>
  <si>
    <t>Población</t>
  </si>
  <si>
    <t>Por habitante</t>
  </si>
  <si>
    <t>miles m$n</t>
  </si>
  <si>
    <t>PROVINCIA DE BUENOS AIRES</t>
  </si>
  <si>
    <t>Cuadro 1</t>
  </si>
  <si>
    <t xml:space="preserve"> Cuadro 2</t>
  </si>
  <si>
    <t>Cuadro 3</t>
  </si>
  <si>
    <t>Cuadro 4</t>
  </si>
  <si>
    <t>Cuadro 5</t>
  </si>
  <si>
    <t>Cuadro 6</t>
  </si>
  <si>
    <t>MINISTERIO DE ECONOMIA</t>
  </si>
  <si>
    <t>SUBSECRETARIA DE INDUSTRIA Y COMERCIO</t>
  </si>
  <si>
    <t>DIRECCION DE ESTADISTICA</t>
  </si>
  <si>
    <t>EL PRODUCTO BRUTO INTERNO EN LA PROVINCIA DE BUENOS AIRES 1965-1970</t>
  </si>
  <si>
    <t>Cuadro 7.- Agricultura</t>
  </si>
  <si>
    <t>Cuadro 8.- Ganadería</t>
  </si>
  <si>
    <t>Cuadro 10.- Comercio-Transp-Comunic</t>
  </si>
  <si>
    <t>Cuadro 11.- Vivienda y Finanzas</t>
  </si>
  <si>
    <t>Cuadro 12.- Otros Servicios</t>
  </si>
  <si>
    <t>Cuadro 13.- 1969 x PARTIDO</t>
  </si>
  <si>
    <t>Cuadro 14.- PBI cápita</t>
  </si>
  <si>
    <t>COMERCIO, TRANSPORTE Y COMUNICACIONES</t>
  </si>
  <si>
    <t>VIVIENDA Y FINANZAS</t>
  </si>
  <si>
    <t>PRODUCTO BRUTO INTERNO, AL COSTO CORRIENTE DE FACTORES 
SEGÚN SECTORES ECONOMICOS</t>
  </si>
  <si>
    <t>PRODUCTO BRUTO INTERNO, ALCOSTO CORRIENTE DE FACTORES SEGÚN SECTORES ECONOMICOS
Composición Porcentual</t>
  </si>
  <si>
    <t>Cuadro 3.- ÍNDICE DE VOLUMEN FISICO DE LA PRODUCCION, SEGÚN SECTORES ECONOMICOS - AÑO 1960 = 100,0</t>
  </si>
  <si>
    <t>PRODUCTO BRUTO INTERNO, A PRECIOS CONSTANTES DE1960 - INCREMENTOS PORCENTUALES
(CORRESPONDE A LA RELACION ENTRE CADA PERIODO Y EL CORRELATIVO INMEDIATO ANTERIOR)</t>
  </si>
  <si>
    <t>ÍNDICE DE VOLUMEN FISICO DE LA PRODUCCION, SEGÚN SECTORES ECONOMICOS
AÑO 1960 = 100,0</t>
  </si>
  <si>
    <t>PRECIOS IMPLÍCITOS EN EL PRODUCTO BRUTO SECTORIAL - ÍNDICE BASE 1960 = 100</t>
  </si>
  <si>
    <t>Cuadro 6.- PRECIOS IMPLÍCITOS EN EL PRODUCTO BRUTO SECTORIAL - ÍNDICE BASE 1960 = 100</t>
  </si>
  <si>
    <t>PARTICIPACIÓN PORCENTUAL DE LA PROVINCIA EN EL PRODUCTO BRUTO INTERNO NACIONAL, 
AL COSTO CONSTANTE DE FACTORES, SEGÚN SECTORES ECONOMICOS</t>
  </si>
  <si>
    <t>Cuadro 5.- PARTICIPACIÓN PORCENTUAL DE LA PROVINCIA EN EL PRODUCTO BRUTO INTERNO NACIONAL, AL COSTO CONSTANTE</t>
  </si>
  <si>
    <t>AGRICULTURA
PRODUCTO BRUTO INTERNO A PRECIOS CORRIENTES</t>
  </si>
  <si>
    <t>GANADERÍA
PRODUCTO BRUTO INTERNO A PRECIOS CORRIENTES</t>
  </si>
  <si>
    <t>COMERCIO, TRANSPORTE Y COMUNICACIONES
PRODUCTO BRUTO INTERNO A PRECIOS CORRIENTES</t>
  </si>
  <si>
    <t>VIVIENDA Y FINANZAS
PRODUCTO BRUTO INTERNO A PRECIOS CORRIENTES</t>
  </si>
  <si>
    <t>OTROS SERVICIOS
PRODUCTO BRUTO INTERNO A PRECIOS CORRIENTES</t>
  </si>
  <si>
    <t>PRODUCTO BRUTO INTERNO, AL COSTO CORRIENTE DE FACTORES SEGÚN SECTORES ECONOMICOS, POR PARTIDO
AÑO 1969</t>
  </si>
  <si>
    <t>PRODUCTO BRUTO INTERNO, AL COSTO CORRIENTE DE FACTORES SEGÚN SECTORES ECONOMICOS, POR HABITANTE
AÑO 1969</t>
  </si>
  <si>
    <t>CONSTRUCCIONES
PRODUCTO BRUTO INTERNO A PRECIOS CORRIENTES</t>
  </si>
  <si>
    <t>Cuadro 9.- Construcciones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</si>
</sst>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#,##0.0_ ;\-#,##0.0\ "/>
    <numFmt numFmtId="167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AEC3"/>
      <name val="Calibri"/>
      <family val="2"/>
      <scheme val="minor"/>
    </font>
    <font>
      <sz val="11"/>
      <color rgb="FF00AEC3"/>
      <name val="Calibri"/>
      <family val="2"/>
      <scheme val="minor"/>
    </font>
    <font>
      <i/>
      <sz val="20"/>
      <color rgb="FF00AEC3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52">
    <xf numFmtId="0" fontId="0" fillId="0" borderId="0" xfId="0"/>
    <xf numFmtId="0" fontId="0" fillId="2" borderId="0" xfId="0" applyFill="1"/>
    <xf numFmtId="164" fontId="0" fillId="2" borderId="0" xfId="1" applyNumberFormat="1" applyFont="1" applyFill="1"/>
    <xf numFmtId="0" fontId="0" fillId="2" borderId="1" xfId="0" applyFill="1" applyBorder="1"/>
    <xf numFmtId="0" fontId="0" fillId="2" borderId="3" xfId="0" applyFill="1" applyBorder="1"/>
    <xf numFmtId="164" fontId="0" fillId="2" borderId="2" xfId="1" applyNumberFormat="1" applyFont="1" applyFill="1" applyBorder="1"/>
    <xf numFmtId="164" fontId="0" fillId="2" borderId="3" xfId="1" applyNumberFormat="1" applyFont="1" applyFill="1" applyBorder="1"/>
    <xf numFmtId="43" fontId="0" fillId="2" borderId="3" xfId="1" applyNumberFormat="1" applyFont="1" applyFill="1" applyBorder="1"/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3" fontId="0" fillId="2" borderId="2" xfId="1" applyNumberFormat="1" applyFont="1" applyFill="1" applyBorder="1"/>
    <xf numFmtId="0" fontId="0" fillId="2" borderId="0" xfId="0" applyFill="1" applyBorder="1"/>
    <xf numFmtId="0" fontId="0" fillId="2" borderId="2" xfId="0" applyFill="1" applyBorder="1" applyAlignment="1"/>
    <xf numFmtId="165" fontId="0" fillId="2" borderId="2" xfId="1" applyNumberFormat="1" applyFont="1" applyFill="1" applyBorder="1"/>
    <xf numFmtId="165" fontId="0" fillId="2" borderId="3" xfId="1" applyNumberFormat="1" applyFont="1" applyFill="1" applyBorder="1"/>
    <xf numFmtId="166" fontId="0" fillId="2" borderId="2" xfId="1" applyNumberFormat="1" applyFont="1" applyFill="1" applyBorder="1"/>
    <xf numFmtId="166" fontId="0" fillId="2" borderId="3" xfId="1" applyNumberFormat="1" applyFont="1" applyFill="1" applyBorder="1"/>
    <xf numFmtId="0" fontId="0" fillId="2" borderId="0" xfId="0" applyFill="1" applyAlignment="1">
      <alignment horizontal="center" vertical="center" wrapText="1"/>
    </xf>
    <xf numFmtId="164" fontId="0" fillId="2" borderId="0" xfId="0" applyNumberFormat="1" applyFill="1"/>
    <xf numFmtId="0" fontId="0" fillId="2" borderId="0" xfId="0" applyFill="1" applyAlignment="1">
      <alignment horizontal="right"/>
    </xf>
    <xf numFmtId="43" fontId="0" fillId="2" borderId="0" xfId="1" applyFont="1" applyFill="1"/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3" fontId="0" fillId="2" borderId="0" xfId="1" applyNumberFormat="1" applyFont="1" applyFill="1"/>
    <xf numFmtId="0" fontId="0" fillId="0" borderId="0" xfId="0" applyAlignment="1"/>
    <xf numFmtId="0" fontId="0" fillId="0" borderId="0" xfId="0" applyAlignment="1">
      <alignment horizontal="center" vertical="center"/>
    </xf>
    <xf numFmtId="0" fontId="7" fillId="0" borderId="0" xfId="0" applyFont="1"/>
    <xf numFmtId="164" fontId="7" fillId="0" borderId="0" xfId="1" applyNumberFormat="1" applyFont="1"/>
    <xf numFmtId="0" fontId="7" fillId="0" borderId="0" xfId="0" applyFont="1" applyAlignment="1">
      <alignment horizontal="left" indent="2"/>
    </xf>
    <xf numFmtId="164" fontId="7" fillId="0" borderId="0" xfId="0" applyNumberFormat="1" applyFont="1"/>
    <xf numFmtId="164" fontId="1" fillId="0" borderId="0" xfId="1" applyNumberFormat="1" applyFont="1"/>
    <xf numFmtId="164" fontId="0" fillId="0" borderId="0" xfId="1" applyNumberFormat="1" applyFont="1"/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left" vertical="center"/>
    </xf>
    <xf numFmtId="164" fontId="0" fillId="0" borderId="0" xfId="0" applyNumberFormat="1"/>
    <xf numFmtId="0" fontId="0" fillId="3" borderId="0" xfId="0" applyFill="1" applyAlignment="1">
      <alignment horizontal="left" indent="2"/>
    </xf>
    <xf numFmtId="0" fontId="0" fillId="3" borderId="0" xfId="0" applyFill="1"/>
    <xf numFmtId="167" fontId="7" fillId="0" borderId="0" xfId="0" applyNumberFormat="1" applyFont="1" applyAlignment="1">
      <alignment horizontal="center" vertical="center"/>
    </xf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12" fillId="2" borderId="7" xfId="2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12" fillId="2" borderId="7" xfId="2" applyFill="1" applyBorder="1" applyAlignment="1">
      <alignment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164" fontId="0" fillId="2" borderId="0" xfId="1" applyNumberFormat="1" applyFont="1" applyFill="1" applyAlignment="1">
      <alignment vertical="center"/>
    </xf>
    <xf numFmtId="0" fontId="0" fillId="2" borderId="2" xfId="0" applyFill="1" applyBorder="1" applyAlignment="1">
      <alignment horizont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257175</xdr:colOff>
      <xdr:row>0</xdr:row>
      <xdr:rowOff>95250</xdr:rowOff>
    </xdr:from>
    <xdr:to>
      <xdr:col>4</xdr:col>
      <xdr:colOff>600336</xdr:colOff>
      <xdr:row>11</xdr:row>
      <xdr:rowOff>314756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82050" y="95250"/>
          <a:ext cx="1867161" cy="30865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A19" sqref="A19"/>
    </sheetView>
  </sheetViews>
  <sheetFormatPr baseColWidth="10" defaultColWidth="11.42578125" defaultRowHeight="15" x14ac:dyDescent="0.25"/>
  <cols>
    <col min="1" max="1" width="25.85546875" style="1" customWidth="1"/>
    <col min="2" max="2" width="102" style="1" customWidth="1"/>
    <col min="3" max="16384" width="11.42578125" style="1"/>
  </cols>
  <sheetData>
    <row r="1" spans="1:2" x14ac:dyDescent="0.25">
      <c r="A1" s="41" t="s">
        <v>208</v>
      </c>
    </row>
    <row r="2" spans="1:2" x14ac:dyDescent="0.25">
      <c r="A2" s="41" t="s">
        <v>215</v>
      </c>
    </row>
    <row r="3" spans="1:2" x14ac:dyDescent="0.25">
      <c r="A3" s="42"/>
    </row>
    <row r="4" spans="1:2" ht="26.25" x14ac:dyDescent="0.4">
      <c r="A4" s="43" t="s">
        <v>218</v>
      </c>
      <c r="B4" s="44"/>
    </row>
    <row r="5" spans="1:2" x14ac:dyDescent="0.25">
      <c r="A5" s="42"/>
    </row>
    <row r="6" spans="1:2" x14ac:dyDescent="0.25">
      <c r="A6" s="41" t="s">
        <v>216</v>
      </c>
    </row>
    <row r="7" spans="1:2" x14ac:dyDescent="0.25">
      <c r="A7" s="41" t="s">
        <v>217</v>
      </c>
    </row>
    <row r="10" spans="1:2" s="46" customFormat="1" ht="39.950000000000003" customHeight="1" x14ac:dyDescent="0.25">
      <c r="A10" s="48" t="s">
        <v>209</v>
      </c>
      <c r="B10" s="45" t="s">
        <v>228</v>
      </c>
    </row>
    <row r="11" spans="1:2" s="49" customFormat="1" ht="39.950000000000003" customHeight="1" x14ac:dyDescent="0.25">
      <c r="A11" s="48" t="s">
        <v>210</v>
      </c>
      <c r="B11" s="45" t="s">
        <v>229</v>
      </c>
    </row>
    <row r="12" spans="1:2" s="49" customFormat="1" ht="39.950000000000003" customHeight="1" x14ac:dyDescent="0.25">
      <c r="A12" s="48" t="s">
        <v>211</v>
      </c>
      <c r="B12" s="47" t="s">
        <v>232</v>
      </c>
    </row>
    <row r="13" spans="1:2" s="49" customFormat="1" ht="39.950000000000003" customHeight="1" x14ac:dyDescent="0.25">
      <c r="A13" s="48" t="s">
        <v>212</v>
      </c>
      <c r="B13" s="47" t="s">
        <v>231</v>
      </c>
    </row>
    <row r="14" spans="1:2" s="49" customFormat="1" ht="39.950000000000003" customHeight="1" x14ac:dyDescent="0.25">
      <c r="A14" s="48" t="s">
        <v>213</v>
      </c>
      <c r="B14" s="47" t="s">
        <v>235</v>
      </c>
    </row>
    <row r="15" spans="1:2" s="49" customFormat="1" ht="39.950000000000003" customHeight="1" x14ac:dyDescent="0.25">
      <c r="A15" s="48" t="s">
        <v>214</v>
      </c>
      <c r="B15" s="47" t="s">
        <v>233</v>
      </c>
    </row>
    <row r="16" spans="1:2" s="49" customFormat="1" ht="39.950000000000003" customHeight="1" x14ac:dyDescent="0.25">
      <c r="A16" s="48" t="s">
        <v>219</v>
      </c>
      <c r="B16" s="47" t="s">
        <v>237</v>
      </c>
    </row>
    <row r="17" spans="1:6" s="49" customFormat="1" ht="39.950000000000003" customHeight="1" x14ac:dyDescent="0.25">
      <c r="A17" s="48" t="s">
        <v>220</v>
      </c>
      <c r="B17" s="47" t="s">
        <v>238</v>
      </c>
    </row>
    <row r="18" spans="1:6" s="49" customFormat="1" ht="39.950000000000003" customHeight="1" x14ac:dyDescent="0.25">
      <c r="A18" s="48" t="s">
        <v>245</v>
      </c>
      <c r="B18" s="47" t="s">
        <v>244</v>
      </c>
    </row>
    <row r="19" spans="1:6" s="49" customFormat="1" ht="39.950000000000003" customHeight="1" x14ac:dyDescent="0.25">
      <c r="A19" s="48" t="s">
        <v>221</v>
      </c>
      <c r="B19" s="47" t="s">
        <v>239</v>
      </c>
    </row>
    <row r="20" spans="1:6" s="49" customFormat="1" ht="39.950000000000003" customHeight="1" x14ac:dyDescent="0.25">
      <c r="A20" s="48" t="s">
        <v>222</v>
      </c>
      <c r="B20" s="47" t="s">
        <v>240</v>
      </c>
      <c r="F20" s="50"/>
    </row>
    <row r="21" spans="1:6" s="49" customFormat="1" ht="39.950000000000003" customHeight="1" x14ac:dyDescent="0.25">
      <c r="A21" s="48" t="s">
        <v>223</v>
      </c>
      <c r="B21" s="47" t="s">
        <v>241</v>
      </c>
      <c r="F21" s="50"/>
    </row>
    <row r="22" spans="1:6" s="49" customFormat="1" ht="39.950000000000003" customHeight="1" x14ac:dyDescent="0.25">
      <c r="A22" s="48" t="s">
        <v>224</v>
      </c>
      <c r="B22" s="47" t="s">
        <v>242</v>
      </c>
      <c r="F22" s="50"/>
    </row>
    <row r="23" spans="1:6" s="49" customFormat="1" ht="39.950000000000003" customHeight="1" x14ac:dyDescent="0.25">
      <c r="A23" s="48" t="s">
        <v>225</v>
      </c>
      <c r="B23" s="47" t="s">
        <v>243</v>
      </c>
      <c r="F23" s="50"/>
    </row>
  </sheetData>
  <hyperlinks>
    <hyperlink ref="B10" location="'Cuadro 1'!A1" display="'Cuadro 1'!A1"/>
    <hyperlink ref="B11" location="'Cuadro 2'!A1" display="'Cuadro 2'!A1"/>
    <hyperlink ref="B12" location="'Cuadro 3'!A1" display="'Cuadro 3'!A1"/>
    <hyperlink ref="B13" location="'Cuadro 4'!A1" display="'Cuadro 4'!A1"/>
    <hyperlink ref="B14" location="'Cuadro 5'!A1" display="'Cuadro 5'!A1"/>
    <hyperlink ref="B15" location="'Cuadro 6'!A1" display="'Cuadro 6'!A1"/>
    <hyperlink ref="B20" location="'11.- Vivienda y Finanzas'!A1" display="'11.- Vivienda y Finanzas'!A1"/>
    <hyperlink ref="B21" location="'12.- Otros Servicios'!A1" display="xx"/>
    <hyperlink ref="B22" location="'1969 x PARTIDO'!A1" display="xx"/>
    <hyperlink ref="B23" location="'PBI  cápita'!A1" display="xx"/>
    <hyperlink ref="B17" location="'8.- Ganadería'!A1" display="'8.- Ganadería'!A1"/>
    <hyperlink ref="B16" location="'7.- Agricultura'!A1" display="'7.- Agricultura'!A1"/>
    <hyperlink ref="B19" location="'10.- Comercio-Transp-Comunic'!A1" display="'10.- Comercio-Transp-Comunic'!A1"/>
    <hyperlink ref="B18" location="'9.- Construcción'!A1" display="'9.- Construcción'!A1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/>
  </sheetViews>
  <sheetFormatPr baseColWidth="10" defaultColWidth="11.42578125" defaultRowHeight="15" x14ac:dyDescent="0.25"/>
  <cols>
    <col min="1" max="1" width="11.42578125" style="1"/>
    <col min="2" max="2" width="19" style="1" customWidth="1"/>
    <col min="3" max="6" width="15" style="1" customWidth="1"/>
    <col min="7" max="7" width="15.140625" style="1" bestFit="1" customWidth="1"/>
    <col min="8" max="16384" width="11.42578125" style="1"/>
  </cols>
  <sheetData>
    <row r="1" spans="1:10" x14ac:dyDescent="0.25">
      <c r="A1" s="41" t="s">
        <v>41</v>
      </c>
    </row>
    <row r="2" spans="1:10" x14ac:dyDescent="0.25">
      <c r="A2" s="41" t="s">
        <v>23</v>
      </c>
    </row>
    <row r="5" spans="1:10" ht="49.5" customHeight="1" x14ac:dyDescent="0.25">
      <c r="A5" s="1" t="s">
        <v>24</v>
      </c>
      <c r="B5" s="18" t="s">
        <v>25</v>
      </c>
      <c r="C5" s="18" t="s">
        <v>42</v>
      </c>
      <c r="D5" s="18" t="s">
        <v>43</v>
      </c>
      <c r="E5" s="18"/>
      <c r="F5" s="18"/>
      <c r="G5" s="18"/>
      <c r="H5" s="18"/>
      <c r="I5" s="18"/>
      <c r="J5" s="18"/>
    </row>
    <row r="6" spans="1:10" x14ac:dyDescent="0.25">
      <c r="C6" s="1" t="s">
        <v>33</v>
      </c>
    </row>
    <row r="8" spans="1:10" x14ac:dyDescent="0.25">
      <c r="A8" s="1">
        <v>1965</v>
      </c>
      <c r="B8" s="2">
        <f>SUM(C8:F8)</f>
        <v>46801</v>
      </c>
      <c r="C8" s="2">
        <v>11083</v>
      </c>
      <c r="D8" s="2">
        <v>35718</v>
      </c>
      <c r="E8" s="2"/>
      <c r="F8" s="2"/>
      <c r="G8" s="2"/>
      <c r="H8" s="2"/>
      <c r="I8" s="2"/>
    </row>
    <row r="9" spans="1:10" x14ac:dyDescent="0.25">
      <c r="A9" s="1">
        <v>1966</v>
      </c>
      <c r="B9" s="2">
        <f t="shared" ref="B9:B13" si="0">SUM(C9:F9)</f>
        <v>61246</v>
      </c>
      <c r="C9" s="2">
        <v>13761</v>
      </c>
      <c r="D9" s="2">
        <v>47485</v>
      </c>
      <c r="E9" s="2"/>
      <c r="F9" s="2"/>
      <c r="G9" s="2"/>
      <c r="H9" s="2"/>
      <c r="I9" s="2"/>
    </row>
    <row r="10" spans="1:10" x14ac:dyDescent="0.25">
      <c r="A10" s="1">
        <v>1967</v>
      </c>
      <c r="B10" s="2">
        <f t="shared" si="0"/>
        <v>79477</v>
      </c>
      <c r="C10" s="2">
        <v>20263</v>
      </c>
      <c r="D10" s="2">
        <v>59214</v>
      </c>
      <c r="E10" s="2"/>
      <c r="F10" s="2"/>
      <c r="G10" s="2"/>
      <c r="H10" s="2"/>
      <c r="I10" s="2"/>
    </row>
    <row r="11" spans="1:10" x14ac:dyDescent="0.25">
      <c r="A11" s="1">
        <v>1968</v>
      </c>
      <c r="B11" s="2">
        <f t="shared" si="0"/>
        <v>98644</v>
      </c>
      <c r="C11" s="2">
        <v>28774</v>
      </c>
      <c r="D11" s="2">
        <v>69870</v>
      </c>
      <c r="E11" s="2"/>
      <c r="F11" s="2"/>
      <c r="G11" s="2"/>
      <c r="H11" s="2"/>
      <c r="I11" s="2"/>
    </row>
    <row r="12" spans="1:10" x14ac:dyDescent="0.25">
      <c r="A12" s="1">
        <v>1969</v>
      </c>
      <c r="B12" s="2">
        <f t="shared" si="0"/>
        <v>129570</v>
      </c>
      <c r="C12" s="2">
        <v>37253</v>
      </c>
      <c r="D12" s="2">
        <v>92317</v>
      </c>
      <c r="E12" s="2"/>
      <c r="F12" s="2"/>
      <c r="G12" s="2"/>
      <c r="H12" s="2"/>
      <c r="I12" s="2"/>
    </row>
    <row r="13" spans="1:10" ht="21.75" customHeight="1" x14ac:dyDescent="0.25">
      <c r="A13" s="20" t="s">
        <v>34</v>
      </c>
      <c r="B13" s="21">
        <f t="shared" si="0"/>
        <v>1549.1399999999999</v>
      </c>
      <c r="C13" s="21">
        <v>446.15</v>
      </c>
      <c r="D13" s="21">
        <v>1102.99</v>
      </c>
      <c r="E13" s="21"/>
      <c r="F13" s="21"/>
      <c r="G13" s="2"/>
      <c r="H13" s="2"/>
      <c r="I13" s="2"/>
    </row>
    <row r="14" spans="1:10" x14ac:dyDescent="0.25">
      <c r="B14" s="2"/>
      <c r="C14" s="2"/>
      <c r="D14" s="2"/>
      <c r="E14" s="2"/>
      <c r="F14" s="2"/>
      <c r="G14" s="2"/>
      <c r="H14" s="2"/>
      <c r="I14" s="2"/>
    </row>
    <row r="16" spans="1:10" x14ac:dyDescent="0.25">
      <c r="A16" s="1" t="s">
        <v>35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/>
  </sheetViews>
  <sheetFormatPr baseColWidth="10" defaultColWidth="11.42578125" defaultRowHeight="15" x14ac:dyDescent="0.25"/>
  <cols>
    <col min="1" max="1" width="11.42578125" style="1"/>
    <col min="2" max="2" width="19" style="1" customWidth="1"/>
    <col min="3" max="5" width="17.28515625" style="1" customWidth="1"/>
    <col min="6" max="6" width="15" style="1" customWidth="1"/>
    <col min="7" max="7" width="15.140625" style="1" bestFit="1" customWidth="1"/>
    <col min="8" max="16384" width="11.42578125" style="1"/>
  </cols>
  <sheetData>
    <row r="1" spans="1:10" x14ac:dyDescent="0.25">
      <c r="A1" s="41" t="s">
        <v>226</v>
      </c>
    </row>
    <row r="2" spans="1:10" x14ac:dyDescent="0.25">
      <c r="A2" s="41" t="s">
        <v>23</v>
      </c>
    </row>
    <row r="5" spans="1:10" ht="49.5" customHeight="1" x14ac:dyDescent="0.25">
      <c r="A5" s="1" t="s">
        <v>24</v>
      </c>
      <c r="B5" s="22" t="s">
        <v>25</v>
      </c>
      <c r="C5" s="23" t="s">
        <v>44</v>
      </c>
      <c r="D5" s="23" t="s">
        <v>45</v>
      </c>
      <c r="E5" s="23" t="s">
        <v>46</v>
      </c>
      <c r="F5" s="18"/>
      <c r="G5" s="18"/>
      <c r="H5" s="18"/>
      <c r="I5" s="18"/>
      <c r="J5" s="18"/>
    </row>
    <row r="6" spans="1:10" x14ac:dyDescent="0.25">
      <c r="C6" s="1" t="s">
        <v>33</v>
      </c>
    </row>
    <row r="8" spans="1:10" x14ac:dyDescent="0.25">
      <c r="A8" s="1">
        <v>1965</v>
      </c>
      <c r="B8" s="2">
        <f>SUM(C8:E8)</f>
        <v>188530</v>
      </c>
      <c r="C8" s="2">
        <v>117939</v>
      </c>
      <c r="D8" s="2">
        <v>66002</v>
      </c>
      <c r="E8" s="2">
        <v>4589</v>
      </c>
      <c r="F8" s="2"/>
      <c r="G8" s="2"/>
      <c r="H8" s="2"/>
      <c r="I8" s="2"/>
    </row>
    <row r="9" spans="1:10" x14ac:dyDescent="0.25">
      <c r="A9" s="1">
        <v>1966</v>
      </c>
      <c r="B9" s="2">
        <f t="shared" ref="B9:B13" si="0">SUM(C9:E9)</f>
        <v>237790</v>
      </c>
      <c r="C9" s="2">
        <v>141719</v>
      </c>
      <c r="D9" s="2">
        <v>89894</v>
      </c>
      <c r="E9" s="2">
        <v>6177</v>
      </c>
      <c r="F9" s="2"/>
      <c r="G9" s="2"/>
      <c r="H9" s="2"/>
      <c r="I9" s="2"/>
    </row>
    <row r="10" spans="1:10" x14ac:dyDescent="0.25">
      <c r="A10" s="1">
        <v>1967</v>
      </c>
      <c r="B10" s="2">
        <f t="shared" si="0"/>
        <v>296432</v>
      </c>
      <c r="C10" s="2">
        <v>180860</v>
      </c>
      <c r="D10" s="2">
        <v>108850</v>
      </c>
      <c r="E10" s="2">
        <v>6722</v>
      </c>
      <c r="F10" s="2"/>
      <c r="G10" s="2"/>
      <c r="H10" s="2"/>
      <c r="I10" s="2"/>
    </row>
    <row r="11" spans="1:10" x14ac:dyDescent="0.25">
      <c r="A11" s="1">
        <v>1968</v>
      </c>
      <c r="B11" s="2">
        <f t="shared" si="0"/>
        <v>352987</v>
      </c>
      <c r="C11" s="2">
        <v>215066</v>
      </c>
      <c r="D11" s="2">
        <v>130393</v>
      </c>
      <c r="E11" s="2">
        <v>7528</v>
      </c>
      <c r="F11" s="2"/>
      <c r="G11" s="2"/>
      <c r="H11" s="2"/>
      <c r="I11" s="2"/>
    </row>
    <row r="12" spans="1:10" x14ac:dyDescent="0.25">
      <c r="A12" s="1">
        <v>1969</v>
      </c>
      <c r="B12" s="2">
        <f t="shared" si="0"/>
        <v>406738</v>
      </c>
      <c r="C12" s="2">
        <v>244223</v>
      </c>
      <c r="D12" s="2">
        <v>153597</v>
      </c>
      <c r="E12" s="2">
        <v>8918</v>
      </c>
      <c r="F12" s="2"/>
      <c r="G12" s="2"/>
      <c r="H12" s="2"/>
      <c r="I12" s="2"/>
    </row>
    <row r="13" spans="1:10" ht="21.75" customHeight="1" x14ac:dyDescent="0.25">
      <c r="A13" s="20" t="s">
        <v>34</v>
      </c>
      <c r="B13" s="24">
        <f t="shared" si="0"/>
        <v>4588.8599999999997</v>
      </c>
      <c r="C13" s="21">
        <v>2704.58</v>
      </c>
      <c r="D13" s="21">
        <v>1781.73</v>
      </c>
      <c r="E13" s="21">
        <v>102.55</v>
      </c>
      <c r="F13" s="21"/>
      <c r="G13" s="2"/>
      <c r="H13" s="2"/>
      <c r="I13" s="2"/>
    </row>
    <row r="14" spans="1:10" x14ac:dyDescent="0.25">
      <c r="B14" s="2"/>
      <c r="C14" s="2"/>
      <c r="D14" s="2"/>
      <c r="E14" s="2"/>
      <c r="F14" s="2"/>
      <c r="G14" s="2"/>
      <c r="H14" s="2"/>
      <c r="I14" s="2"/>
    </row>
    <row r="16" spans="1:10" x14ac:dyDescent="0.25">
      <c r="A16" s="1" t="s">
        <v>35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/>
  </sheetViews>
  <sheetFormatPr baseColWidth="10" defaultColWidth="11.42578125" defaultRowHeight="15" x14ac:dyDescent="0.25"/>
  <cols>
    <col min="1" max="1" width="11.42578125" style="1"/>
    <col min="2" max="2" width="19" style="1" customWidth="1"/>
    <col min="3" max="5" width="17.28515625" style="1" customWidth="1"/>
    <col min="6" max="6" width="15" style="1" customWidth="1"/>
    <col min="7" max="7" width="15.140625" style="1" bestFit="1" customWidth="1"/>
    <col min="8" max="16384" width="11.42578125" style="1"/>
  </cols>
  <sheetData>
    <row r="1" spans="1:10" x14ac:dyDescent="0.25">
      <c r="A1" s="41" t="s">
        <v>227</v>
      </c>
    </row>
    <row r="2" spans="1:10" x14ac:dyDescent="0.25">
      <c r="A2" s="41" t="s">
        <v>23</v>
      </c>
    </row>
    <row r="5" spans="1:10" ht="49.5" customHeight="1" x14ac:dyDescent="0.25">
      <c r="A5" s="1" t="s">
        <v>24</v>
      </c>
      <c r="B5" s="22" t="s">
        <v>25</v>
      </c>
      <c r="C5" s="18" t="s">
        <v>47</v>
      </c>
      <c r="D5" s="23" t="s">
        <v>48</v>
      </c>
      <c r="E5" s="23"/>
      <c r="G5" s="18"/>
      <c r="H5" s="18"/>
      <c r="I5" s="18"/>
      <c r="J5" s="18"/>
    </row>
    <row r="6" spans="1:10" x14ac:dyDescent="0.25">
      <c r="C6" s="1" t="s">
        <v>33</v>
      </c>
    </row>
    <row r="8" spans="1:10" x14ac:dyDescent="0.25">
      <c r="A8" s="1">
        <v>1965</v>
      </c>
      <c r="B8" s="2">
        <f>SUM(C8:D8)</f>
        <v>40070</v>
      </c>
      <c r="C8" s="2">
        <v>26533</v>
      </c>
      <c r="D8" s="2">
        <v>13537</v>
      </c>
      <c r="E8" s="2"/>
      <c r="F8" s="2"/>
      <c r="G8" s="2"/>
      <c r="H8" s="2"/>
      <c r="I8" s="2"/>
    </row>
    <row r="9" spans="1:10" x14ac:dyDescent="0.25">
      <c r="A9" s="1">
        <v>1966</v>
      </c>
      <c r="B9" s="2">
        <f t="shared" ref="B9:B13" si="0">SUM(C9:D9)</f>
        <v>48939</v>
      </c>
      <c r="C9" s="2">
        <v>31257</v>
      </c>
      <c r="D9" s="2">
        <v>17682</v>
      </c>
      <c r="E9" s="2"/>
      <c r="F9" s="2"/>
      <c r="G9" s="2"/>
      <c r="H9" s="2"/>
      <c r="I9" s="2"/>
    </row>
    <row r="10" spans="1:10" x14ac:dyDescent="0.25">
      <c r="A10" s="1">
        <v>1967</v>
      </c>
      <c r="B10" s="2">
        <f t="shared" si="0"/>
        <v>64433</v>
      </c>
      <c r="C10" s="2">
        <v>40044</v>
      </c>
      <c r="D10" s="2">
        <v>24389</v>
      </c>
      <c r="E10" s="2"/>
      <c r="F10" s="2"/>
      <c r="G10" s="2"/>
      <c r="H10" s="2"/>
      <c r="I10" s="2"/>
    </row>
    <row r="11" spans="1:10" x14ac:dyDescent="0.25">
      <c r="A11" s="1">
        <v>1968</v>
      </c>
      <c r="B11" s="2">
        <f t="shared" si="0"/>
        <v>81371</v>
      </c>
      <c r="C11" s="2">
        <v>50439</v>
      </c>
      <c r="D11" s="2">
        <v>30932</v>
      </c>
      <c r="E11" s="2"/>
      <c r="F11" s="2"/>
      <c r="G11" s="2"/>
      <c r="H11" s="2"/>
      <c r="I11" s="2"/>
    </row>
    <row r="12" spans="1:10" x14ac:dyDescent="0.25">
      <c r="A12" s="1">
        <v>1969</v>
      </c>
      <c r="B12" s="2">
        <f t="shared" si="0"/>
        <v>110319</v>
      </c>
      <c r="C12" s="2">
        <v>68883</v>
      </c>
      <c r="D12" s="2">
        <v>41436</v>
      </c>
      <c r="E12" s="2"/>
      <c r="F12" s="2"/>
      <c r="G12" s="2"/>
      <c r="H12" s="2"/>
      <c r="I12" s="2"/>
    </row>
    <row r="13" spans="1:10" ht="21.75" customHeight="1" x14ac:dyDescent="0.25">
      <c r="A13" s="20" t="s">
        <v>34</v>
      </c>
      <c r="B13" s="24">
        <f t="shared" si="0"/>
        <v>1130.18</v>
      </c>
      <c r="C13" s="21">
        <v>709.49</v>
      </c>
      <c r="D13" s="21">
        <v>420.69</v>
      </c>
      <c r="E13" s="21"/>
      <c r="F13" s="21"/>
      <c r="G13" s="2"/>
      <c r="H13" s="2"/>
      <c r="I13" s="2"/>
    </row>
    <row r="14" spans="1:10" x14ac:dyDescent="0.25">
      <c r="B14" s="2"/>
      <c r="C14" s="2"/>
      <c r="D14" s="2"/>
      <c r="E14" s="2"/>
      <c r="F14" s="2"/>
      <c r="G14" s="2"/>
      <c r="H14" s="2"/>
      <c r="I14" s="2"/>
    </row>
    <row r="16" spans="1:10" x14ac:dyDescent="0.25">
      <c r="A16" s="1" t="s">
        <v>35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/>
  </sheetViews>
  <sheetFormatPr baseColWidth="10" defaultColWidth="11.42578125" defaultRowHeight="15" x14ac:dyDescent="0.25"/>
  <cols>
    <col min="1" max="1" width="11.42578125" style="1"/>
    <col min="2" max="2" width="19" style="1" customWidth="1"/>
    <col min="3" max="6" width="15" style="1" customWidth="1"/>
    <col min="7" max="7" width="15.140625" style="1" bestFit="1" customWidth="1"/>
    <col min="8" max="16384" width="11.42578125" style="1"/>
  </cols>
  <sheetData>
    <row r="1" spans="1:10" x14ac:dyDescent="0.25">
      <c r="A1" s="41" t="s">
        <v>49</v>
      </c>
    </row>
    <row r="2" spans="1:10" x14ac:dyDescent="0.25">
      <c r="A2" s="41" t="s">
        <v>23</v>
      </c>
    </row>
    <row r="5" spans="1:10" ht="49.5" customHeight="1" x14ac:dyDescent="0.25">
      <c r="A5" s="1" t="s">
        <v>24</v>
      </c>
      <c r="B5" s="18" t="s">
        <v>25</v>
      </c>
      <c r="C5" s="18" t="s">
        <v>50</v>
      </c>
      <c r="D5" s="18" t="s">
        <v>51</v>
      </c>
      <c r="E5" s="18" t="s">
        <v>52</v>
      </c>
      <c r="F5" s="18"/>
      <c r="G5" s="18"/>
      <c r="H5" s="18"/>
      <c r="I5" s="18"/>
      <c r="J5" s="18"/>
    </row>
    <row r="6" spans="1:10" x14ac:dyDescent="0.25">
      <c r="C6" s="1" t="s">
        <v>33</v>
      </c>
    </row>
    <row r="8" spans="1:10" x14ac:dyDescent="0.25">
      <c r="A8" s="1">
        <v>1965</v>
      </c>
      <c r="B8" s="2">
        <f>SUM(C8:E8)</f>
        <v>109024</v>
      </c>
      <c r="C8" s="2">
        <v>28048</v>
      </c>
      <c r="D8" s="2">
        <v>60979</v>
      </c>
      <c r="E8" s="2">
        <v>19997</v>
      </c>
      <c r="F8" s="2"/>
      <c r="G8" s="2"/>
      <c r="H8" s="2"/>
      <c r="I8" s="2"/>
    </row>
    <row r="9" spans="1:10" x14ac:dyDescent="0.25">
      <c r="A9" s="1">
        <v>1966</v>
      </c>
      <c r="B9" s="2">
        <f t="shared" ref="B9:B13" si="0">SUM(C9:E9)</f>
        <v>156928</v>
      </c>
      <c r="C9" s="2">
        <v>39591</v>
      </c>
      <c r="D9" s="2">
        <v>90929</v>
      </c>
      <c r="E9" s="2">
        <v>26408</v>
      </c>
      <c r="F9" s="2"/>
      <c r="G9" s="2"/>
      <c r="H9" s="2"/>
      <c r="I9" s="2"/>
    </row>
    <row r="10" spans="1:10" x14ac:dyDescent="0.25">
      <c r="A10" s="1">
        <v>1967</v>
      </c>
      <c r="B10" s="2">
        <f t="shared" si="0"/>
        <v>191917</v>
      </c>
      <c r="C10" s="2">
        <v>50526</v>
      </c>
      <c r="D10" s="2">
        <v>111725</v>
      </c>
      <c r="E10" s="2">
        <v>29666</v>
      </c>
      <c r="F10" s="2"/>
      <c r="G10" s="2"/>
      <c r="H10" s="2"/>
      <c r="I10" s="2"/>
    </row>
    <row r="11" spans="1:10" x14ac:dyDescent="0.25">
      <c r="A11" s="1">
        <v>1968</v>
      </c>
      <c r="B11" s="2">
        <f t="shared" si="0"/>
        <v>212455</v>
      </c>
      <c r="C11" s="2">
        <v>61040</v>
      </c>
      <c r="D11" s="2">
        <v>114756</v>
      </c>
      <c r="E11" s="2">
        <v>36659</v>
      </c>
      <c r="F11" s="2"/>
      <c r="G11" s="2"/>
      <c r="H11" s="2"/>
      <c r="I11" s="2"/>
    </row>
    <row r="12" spans="1:10" x14ac:dyDescent="0.25">
      <c r="A12" s="1">
        <v>1969</v>
      </c>
      <c r="B12" s="2">
        <f t="shared" si="0"/>
        <v>242141</v>
      </c>
      <c r="C12" s="2">
        <v>63470</v>
      </c>
      <c r="D12" s="2">
        <v>135988</v>
      </c>
      <c r="E12" s="2">
        <v>42683</v>
      </c>
      <c r="F12" s="2"/>
      <c r="G12" s="2"/>
      <c r="H12" s="2"/>
      <c r="I12" s="2"/>
    </row>
    <row r="13" spans="1:10" ht="21.75" customHeight="1" x14ac:dyDescent="0.25">
      <c r="A13" s="20" t="s">
        <v>34</v>
      </c>
      <c r="B13" s="24">
        <f t="shared" si="0"/>
        <v>2642.66</v>
      </c>
      <c r="C13" s="21">
        <v>703.17</v>
      </c>
      <c r="D13" s="21">
        <v>1436.23</v>
      </c>
      <c r="E13" s="21">
        <v>503.26</v>
      </c>
      <c r="F13" s="21"/>
      <c r="G13" s="2"/>
      <c r="H13" s="2"/>
    </row>
    <row r="14" spans="1:10" x14ac:dyDescent="0.25">
      <c r="B14" s="2"/>
      <c r="C14" s="2"/>
      <c r="D14" s="2"/>
      <c r="E14" s="2"/>
      <c r="F14" s="2"/>
      <c r="G14" s="2"/>
      <c r="H14" s="2"/>
    </row>
    <row r="16" spans="1:10" x14ac:dyDescent="0.25">
      <c r="A16" s="1" t="s">
        <v>35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showGridLines="0" workbookViewId="0">
      <pane xSplit="1" ySplit="9" topLeftCell="B41" activePane="bottomRight" state="frozen"/>
      <selection pane="topRight" activeCell="B1" sqref="B1"/>
      <selection pane="bottomLeft" activeCell="A10" sqref="A10"/>
      <selection pane="bottomRight"/>
    </sheetView>
  </sheetViews>
  <sheetFormatPr baseColWidth="10" defaultRowHeight="15" x14ac:dyDescent="0.25"/>
  <cols>
    <col min="1" max="1" width="48.42578125" customWidth="1"/>
    <col min="2" max="2" width="14" bestFit="1" customWidth="1"/>
    <col min="3" max="6" width="13.28515625" customWidth="1"/>
    <col min="7" max="7" width="14.140625" customWidth="1"/>
    <col min="8" max="8" width="15.28515625" customWidth="1"/>
    <col min="9" max="10" width="13.28515625" customWidth="1"/>
    <col min="11" max="11" width="15.28515625" customWidth="1"/>
    <col min="12" max="13" width="13.28515625" customWidth="1"/>
    <col min="15" max="15" width="15.85546875" customWidth="1"/>
  </cols>
  <sheetData>
    <row r="1" spans="1:13" s="1" customFormat="1" x14ac:dyDescent="0.25">
      <c r="A1" s="41" t="s">
        <v>54</v>
      </c>
    </row>
    <row r="2" spans="1:13" s="1" customFormat="1" x14ac:dyDescent="0.25">
      <c r="A2" s="41" t="s">
        <v>55</v>
      </c>
    </row>
    <row r="9" spans="1:13" s="27" customFormat="1" ht="30" x14ac:dyDescent="0.25">
      <c r="B9" s="35" t="s">
        <v>25</v>
      </c>
      <c r="C9" s="35" t="s">
        <v>69</v>
      </c>
      <c r="D9" s="35" t="s">
        <v>70</v>
      </c>
      <c r="E9" s="35" t="s">
        <v>71</v>
      </c>
      <c r="F9" s="35" t="s">
        <v>6</v>
      </c>
      <c r="G9" s="35" t="s">
        <v>72</v>
      </c>
      <c r="H9" s="35" t="s">
        <v>8</v>
      </c>
      <c r="I9" s="35" t="s">
        <v>44</v>
      </c>
      <c r="J9" s="35" t="s">
        <v>45</v>
      </c>
      <c r="K9" s="35" t="s">
        <v>46</v>
      </c>
      <c r="L9" s="35" t="s">
        <v>11</v>
      </c>
      <c r="M9" s="35" t="s">
        <v>73</v>
      </c>
    </row>
    <row r="10" spans="1:13" s="25" customFormat="1" x14ac:dyDescent="0.25">
      <c r="B10" s="26"/>
      <c r="C10" s="26"/>
      <c r="D10" s="26"/>
      <c r="E10" s="26"/>
      <c r="F10" s="26"/>
      <c r="G10" s="26" t="s">
        <v>74</v>
      </c>
      <c r="H10" s="26"/>
      <c r="I10" s="26"/>
      <c r="J10" s="26"/>
      <c r="K10" s="26"/>
      <c r="L10" s="26"/>
      <c r="M10" s="26"/>
    </row>
    <row r="11" spans="1:13" s="34" customFormat="1" ht="24" customHeight="1" x14ac:dyDescent="0.25">
      <c r="A11" s="34" t="s">
        <v>56</v>
      </c>
      <c r="B11" s="36">
        <f>+B12+B16+B21</f>
        <v>2252769841</v>
      </c>
      <c r="C11" s="36">
        <f t="shared" ref="C11:M11" si="0">+C12+C16+C21</f>
        <v>170470343</v>
      </c>
      <c r="D11" s="36">
        <f t="shared" si="0"/>
        <v>163983622</v>
      </c>
      <c r="E11" s="36">
        <f t="shared" si="0"/>
        <v>10590120</v>
      </c>
      <c r="F11" s="36">
        <f t="shared" si="0"/>
        <v>10140825</v>
      </c>
      <c r="G11" s="36">
        <f t="shared" si="0"/>
        <v>1046070000</v>
      </c>
      <c r="H11" s="36">
        <f t="shared" si="0"/>
        <v>92317143</v>
      </c>
      <c r="I11" s="36">
        <f t="shared" si="0"/>
        <v>244223687</v>
      </c>
      <c r="J11" s="36">
        <f t="shared" si="0"/>
        <v>153597241</v>
      </c>
      <c r="K11" s="36">
        <f t="shared" si="0"/>
        <v>8917602</v>
      </c>
      <c r="L11" s="36">
        <f t="shared" si="0"/>
        <v>110318850</v>
      </c>
      <c r="M11" s="36">
        <f t="shared" si="0"/>
        <v>242140408</v>
      </c>
    </row>
    <row r="12" spans="1:13" s="27" customFormat="1" ht="24.6" customHeight="1" x14ac:dyDescent="0.25">
      <c r="A12" s="27" t="s">
        <v>57</v>
      </c>
      <c r="B12" s="30">
        <f>SUM(B13:B15)</f>
        <v>452241594</v>
      </c>
      <c r="C12" s="30">
        <f t="shared" ref="C12:M12" si="1">SUM(C13:C15)</f>
        <v>70491567</v>
      </c>
      <c r="D12" s="30">
        <f t="shared" si="1"/>
        <v>63812698</v>
      </c>
      <c r="E12" s="30">
        <f t="shared" si="1"/>
        <v>10376200</v>
      </c>
      <c r="F12" s="30">
        <f t="shared" si="1"/>
        <v>7530068</v>
      </c>
      <c r="G12" s="30">
        <f t="shared" si="1"/>
        <v>74679000</v>
      </c>
      <c r="H12" s="30">
        <f t="shared" si="1"/>
        <v>21500666</v>
      </c>
      <c r="I12" s="30">
        <f t="shared" si="1"/>
        <v>78835404</v>
      </c>
      <c r="J12" s="30">
        <f t="shared" si="1"/>
        <v>46937010</v>
      </c>
      <c r="K12" s="30">
        <f t="shared" si="1"/>
        <v>2055485</v>
      </c>
      <c r="L12" s="30">
        <f t="shared" si="1"/>
        <v>23213363</v>
      </c>
      <c r="M12" s="30">
        <f t="shared" si="1"/>
        <v>52810133</v>
      </c>
    </row>
    <row r="13" spans="1:13" s="27" customFormat="1" x14ac:dyDescent="0.25">
      <c r="A13" s="33" t="s">
        <v>58</v>
      </c>
      <c r="B13" s="28">
        <f>+B25</f>
        <v>162648857</v>
      </c>
      <c r="C13" s="28">
        <f t="shared" ref="C13:M13" si="2">+C25</f>
        <v>31255775</v>
      </c>
      <c r="D13" s="28">
        <f t="shared" si="2"/>
        <v>24176549</v>
      </c>
      <c r="E13" s="28">
        <f t="shared" si="2"/>
        <v>95311</v>
      </c>
      <c r="F13" s="28">
        <f t="shared" si="2"/>
        <v>424494</v>
      </c>
      <c r="G13" s="28">
        <f t="shared" si="2"/>
        <v>23577000</v>
      </c>
      <c r="H13" s="28">
        <f t="shared" si="2"/>
        <v>7080725</v>
      </c>
      <c r="I13" s="28">
        <f t="shared" si="2"/>
        <v>28989351</v>
      </c>
      <c r="J13" s="28">
        <f t="shared" si="2"/>
        <v>20433806</v>
      </c>
      <c r="K13" s="28">
        <f t="shared" si="2"/>
        <v>916657</v>
      </c>
      <c r="L13" s="28">
        <f t="shared" si="2"/>
        <v>8686972</v>
      </c>
      <c r="M13" s="28">
        <f t="shared" si="2"/>
        <v>17012217</v>
      </c>
    </row>
    <row r="14" spans="1:13" s="27" customFormat="1" x14ac:dyDescent="0.25">
      <c r="A14" s="33" t="s">
        <v>59</v>
      </c>
      <c r="B14" s="28">
        <f>+B41</f>
        <v>152488838</v>
      </c>
      <c r="C14" s="28">
        <f t="shared" ref="C14:M14" si="3">+C41</f>
        <v>23994374</v>
      </c>
      <c r="D14" s="28">
        <f t="shared" si="3"/>
        <v>11207520</v>
      </c>
      <c r="E14" s="28">
        <f t="shared" si="3"/>
        <v>10277606</v>
      </c>
      <c r="F14" s="28">
        <f t="shared" si="3"/>
        <v>897564</v>
      </c>
      <c r="G14" s="28">
        <f t="shared" si="3"/>
        <v>18139000</v>
      </c>
      <c r="H14" s="28">
        <f t="shared" si="3"/>
        <v>12102779</v>
      </c>
      <c r="I14" s="28">
        <f t="shared" si="3"/>
        <v>29526643</v>
      </c>
      <c r="J14" s="28">
        <f t="shared" si="3"/>
        <v>12798073</v>
      </c>
      <c r="K14" s="28">
        <f t="shared" si="3"/>
        <v>825030</v>
      </c>
      <c r="L14" s="28">
        <f t="shared" si="3"/>
        <v>8245534</v>
      </c>
      <c r="M14" s="28">
        <f t="shared" si="3"/>
        <v>24474715</v>
      </c>
    </row>
    <row r="15" spans="1:13" s="27" customFormat="1" x14ac:dyDescent="0.25">
      <c r="A15" s="33" t="s">
        <v>60</v>
      </c>
      <c r="B15" s="28">
        <f>+B51</f>
        <v>137103899</v>
      </c>
      <c r="C15" s="28">
        <f t="shared" ref="C15:M15" si="4">+C51</f>
        <v>15241418</v>
      </c>
      <c r="D15" s="28">
        <f t="shared" si="4"/>
        <v>28428629</v>
      </c>
      <c r="E15" s="28">
        <f t="shared" si="4"/>
        <v>3283</v>
      </c>
      <c r="F15" s="28">
        <f t="shared" si="4"/>
        <v>6208010</v>
      </c>
      <c r="G15" s="28">
        <f t="shared" si="4"/>
        <v>32963000</v>
      </c>
      <c r="H15" s="28">
        <f t="shared" si="4"/>
        <v>2317162</v>
      </c>
      <c r="I15" s="28">
        <f t="shared" si="4"/>
        <v>20319410</v>
      </c>
      <c r="J15" s="28">
        <f t="shared" si="4"/>
        <v>13705131</v>
      </c>
      <c r="K15" s="28">
        <f t="shared" si="4"/>
        <v>313798</v>
      </c>
      <c r="L15" s="28">
        <f t="shared" si="4"/>
        <v>6280857</v>
      </c>
      <c r="M15" s="28">
        <f t="shared" si="4"/>
        <v>11323201</v>
      </c>
    </row>
    <row r="16" spans="1:13" ht="24" customHeight="1" x14ac:dyDescent="0.25">
      <c r="A16" s="27" t="s">
        <v>61</v>
      </c>
      <c r="B16" s="30">
        <f>SUM(B17:B20)</f>
        <v>1675885564</v>
      </c>
      <c r="C16" s="30">
        <f t="shared" ref="C16:M16" si="5">SUM(C17:C20)</f>
        <v>81976759</v>
      </c>
      <c r="D16" s="30">
        <f t="shared" si="5"/>
        <v>54891584</v>
      </c>
      <c r="E16" s="30">
        <f t="shared" si="5"/>
        <v>205978</v>
      </c>
      <c r="F16" s="30">
        <f t="shared" si="5"/>
        <v>2588143</v>
      </c>
      <c r="G16" s="30">
        <f t="shared" si="5"/>
        <v>958659000</v>
      </c>
      <c r="H16" s="30">
        <f t="shared" si="5"/>
        <v>69145536</v>
      </c>
      <c r="I16" s="30">
        <f t="shared" si="5"/>
        <v>148317046</v>
      </c>
      <c r="J16" s="30">
        <f t="shared" si="5"/>
        <v>96470812</v>
      </c>
      <c r="K16" s="30">
        <f t="shared" si="5"/>
        <v>6469749</v>
      </c>
      <c r="L16" s="30">
        <f t="shared" si="5"/>
        <v>80326638</v>
      </c>
      <c r="M16" s="30">
        <f t="shared" si="5"/>
        <v>176834319</v>
      </c>
    </row>
    <row r="17" spans="1:15" s="27" customFormat="1" x14ac:dyDescent="0.25">
      <c r="A17" s="29" t="s">
        <v>62</v>
      </c>
      <c r="B17" s="28">
        <f>+B64</f>
        <v>1138858157</v>
      </c>
      <c r="C17" s="28">
        <f t="shared" ref="C17:M17" si="6">+C64</f>
        <v>7974605</v>
      </c>
      <c r="D17" s="28">
        <f t="shared" si="6"/>
        <v>8188547</v>
      </c>
      <c r="E17" s="28">
        <f t="shared" si="6"/>
        <v>185644</v>
      </c>
      <c r="F17" s="28">
        <f t="shared" si="6"/>
        <v>555109</v>
      </c>
      <c r="G17" s="28">
        <f t="shared" si="6"/>
        <v>760544000</v>
      </c>
      <c r="H17" s="28">
        <f t="shared" si="6"/>
        <v>58861412</v>
      </c>
      <c r="I17" s="28">
        <f t="shared" si="6"/>
        <v>91339660</v>
      </c>
      <c r="J17" s="28">
        <f t="shared" si="6"/>
        <v>49453932</v>
      </c>
      <c r="K17" s="28">
        <f t="shared" si="6"/>
        <v>4404773</v>
      </c>
      <c r="L17" s="28">
        <f t="shared" si="6"/>
        <v>55139710</v>
      </c>
      <c r="M17" s="28">
        <f t="shared" si="6"/>
        <v>102210765</v>
      </c>
    </row>
    <row r="18" spans="1:15" s="27" customFormat="1" x14ac:dyDescent="0.25">
      <c r="A18" s="29" t="s">
        <v>63</v>
      </c>
      <c r="B18" s="28">
        <f>+B90</f>
        <v>170311002</v>
      </c>
      <c r="C18" s="28">
        <f t="shared" ref="C18:M18" si="7">+C90</f>
        <v>12823959</v>
      </c>
      <c r="D18" s="28">
        <f t="shared" si="7"/>
        <v>4199691</v>
      </c>
      <c r="E18" s="28">
        <f t="shared" si="7"/>
        <v>2330</v>
      </c>
      <c r="F18" s="28">
        <f t="shared" si="7"/>
        <v>263966</v>
      </c>
      <c r="G18" s="28">
        <f t="shared" si="7"/>
        <v>59982000</v>
      </c>
      <c r="H18" s="28">
        <f t="shared" si="7"/>
        <v>3812696</v>
      </c>
      <c r="I18" s="28">
        <f t="shared" si="7"/>
        <v>13456725</v>
      </c>
      <c r="J18" s="28">
        <f t="shared" si="7"/>
        <v>23958991</v>
      </c>
      <c r="K18" s="28">
        <f t="shared" si="7"/>
        <v>857946</v>
      </c>
      <c r="L18" s="28">
        <f t="shared" si="7"/>
        <v>9045914</v>
      </c>
      <c r="M18" s="28">
        <f t="shared" si="7"/>
        <v>41906784</v>
      </c>
    </row>
    <row r="19" spans="1:15" x14ac:dyDescent="0.25">
      <c r="A19" s="29" t="s">
        <v>64</v>
      </c>
      <c r="B19" s="28">
        <f>+B96</f>
        <v>213637086</v>
      </c>
      <c r="C19" s="28">
        <f t="shared" ref="C19:M19" si="8">+C96</f>
        <v>30175293</v>
      </c>
      <c r="D19" s="28">
        <f t="shared" si="8"/>
        <v>11456190</v>
      </c>
      <c r="E19" s="28">
        <f t="shared" si="8"/>
        <v>18004</v>
      </c>
      <c r="F19" s="28">
        <f t="shared" si="8"/>
        <v>1769068</v>
      </c>
      <c r="G19" s="28">
        <f t="shared" si="8"/>
        <v>112377000</v>
      </c>
      <c r="H19" s="28">
        <f t="shared" si="8"/>
        <v>3434197</v>
      </c>
      <c r="I19" s="28">
        <f t="shared" si="8"/>
        <v>16704900</v>
      </c>
      <c r="J19" s="28">
        <f t="shared" si="8"/>
        <v>12212768</v>
      </c>
      <c r="K19" s="28">
        <f t="shared" si="8"/>
        <v>563507</v>
      </c>
      <c r="L19" s="28">
        <f t="shared" si="8"/>
        <v>7387125</v>
      </c>
      <c r="M19" s="28">
        <f t="shared" si="8"/>
        <v>17539034</v>
      </c>
    </row>
    <row r="20" spans="1:15" x14ac:dyDescent="0.25">
      <c r="A20" s="29" t="s">
        <v>65</v>
      </c>
      <c r="B20" s="28">
        <f>+B111</f>
        <v>153079319</v>
      </c>
      <c r="C20" s="28">
        <f t="shared" ref="C20:M20" si="9">+C111</f>
        <v>31002902</v>
      </c>
      <c r="D20" s="28">
        <f t="shared" si="9"/>
        <v>31047156</v>
      </c>
      <c r="E20" s="28">
        <f t="shared" si="9"/>
        <v>0</v>
      </c>
      <c r="F20" s="28">
        <f t="shared" si="9"/>
        <v>0</v>
      </c>
      <c r="G20" s="28">
        <f t="shared" si="9"/>
        <v>25756000</v>
      </c>
      <c r="H20" s="28">
        <f t="shared" si="9"/>
        <v>3037231</v>
      </c>
      <c r="I20" s="28">
        <f t="shared" si="9"/>
        <v>26815761</v>
      </c>
      <c r="J20" s="28">
        <f t="shared" si="9"/>
        <v>10845121</v>
      </c>
      <c r="K20" s="28">
        <f t="shared" si="9"/>
        <v>643523</v>
      </c>
      <c r="L20" s="28">
        <f t="shared" si="9"/>
        <v>8753889</v>
      </c>
      <c r="M20" s="28">
        <f t="shared" si="9"/>
        <v>15177736</v>
      </c>
    </row>
    <row r="21" spans="1:15" ht="24" customHeight="1" x14ac:dyDescent="0.25">
      <c r="A21" s="27" t="s">
        <v>66</v>
      </c>
      <c r="B21" s="30">
        <f>SUM(B22:B23)</f>
        <v>124642683</v>
      </c>
      <c r="C21" s="30">
        <f t="shared" ref="C21:M21" si="10">SUM(C22:C23)</f>
        <v>18002017</v>
      </c>
      <c r="D21" s="30">
        <f t="shared" si="10"/>
        <v>45279340</v>
      </c>
      <c r="E21" s="30">
        <f t="shared" si="10"/>
        <v>7942</v>
      </c>
      <c r="F21" s="30">
        <f t="shared" si="10"/>
        <v>22614</v>
      </c>
      <c r="G21" s="30">
        <f t="shared" si="10"/>
        <v>12732000</v>
      </c>
      <c r="H21" s="30">
        <f t="shared" si="10"/>
        <v>1670941</v>
      </c>
      <c r="I21" s="30">
        <f t="shared" si="10"/>
        <v>17071237</v>
      </c>
      <c r="J21" s="30">
        <f t="shared" si="10"/>
        <v>10189419</v>
      </c>
      <c r="K21" s="30">
        <f t="shared" si="10"/>
        <v>392368</v>
      </c>
      <c r="L21" s="30">
        <f t="shared" si="10"/>
        <v>6778849</v>
      </c>
      <c r="M21" s="30">
        <f t="shared" si="10"/>
        <v>12495956</v>
      </c>
    </row>
    <row r="22" spans="1:15" s="27" customFormat="1" x14ac:dyDescent="0.25">
      <c r="A22" s="29" t="s">
        <v>67</v>
      </c>
      <c r="B22" s="28">
        <f>+B132</f>
        <v>99678572</v>
      </c>
      <c r="C22" s="28">
        <f t="shared" ref="C22:M22" si="11">+C132</f>
        <v>15621109</v>
      </c>
      <c r="D22" s="28">
        <f t="shared" si="11"/>
        <v>36855177</v>
      </c>
      <c r="E22" s="28">
        <f t="shared" si="11"/>
        <v>2859</v>
      </c>
      <c r="F22" s="28">
        <f t="shared" si="11"/>
        <v>0</v>
      </c>
      <c r="G22" s="28">
        <f t="shared" si="11"/>
        <v>9751000</v>
      </c>
      <c r="H22" s="28">
        <f t="shared" si="11"/>
        <v>1320136</v>
      </c>
      <c r="I22" s="28">
        <f t="shared" si="11"/>
        <v>13505571</v>
      </c>
      <c r="J22" s="28">
        <f t="shared" si="11"/>
        <v>8617517</v>
      </c>
      <c r="K22" s="28">
        <f t="shared" si="11"/>
        <v>298710</v>
      </c>
      <c r="L22" s="28">
        <f t="shared" si="11"/>
        <v>5161274</v>
      </c>
      <c r="M22" s="28">
        <f t="shared" si="11"/>
        <v>8545219</v>
      </c>
    </row>
    <row r="23" spans="1:15" s="27" customFormat="1" x14ac:dyDescent="0.25">
      <c r="A23" s="29" t="s">
        <v>68</v>
      </c>
      <c r="B23" s="28">
        <f>+B146</f>
        <v>24964111</v>
      </c>
      <c r="C23" s="28">
        <f t="shared" ref="C23:M23" si="12">+C146</f>
        <v>2380908</v>
      </c>
      <c r="D23" s="28">
        <f t="shared" si="12"/>
        <v>8424163</v>
      </c>
      <c r="E23" s="28">
        <f t="shared" si="12"/>
        <v>5083</v>
      </c>
      <c r="F23" s="28">
        <f t="shared" si="12"/>
        <v>22614</v>
      </c>
      <c r="G23" s="28">
        <f t="shared" si="12"/>
        <v>2981000</v>
      </c>
      <c r="H23" s="28">
        <f t="shared" si="12"/>
        <v>350805</v>
      </c>
      <c r="I23" s="28">
        <f t="shared" si="12"/>
        <v>3565666</v>
      </c>
      <c r="J23" s="28">
        <f t="shared" si="12"/>
        <v>1571902</v>
      </c>
      <c r="K23" s="28">
        <f t="shared" si="12"/>
        <v>93658</v>
      </c>
      <c r="L23" s="28">
        <f t="shared" si="12"/>
        <v>1617575</v>
      </c>
      <c r="M23" s="28">
        <f t="shared" si="12"/>
        <v>3950737</v>
      </c>
    </row>
    <row r="24" spans="1:15" x14ac:dyDescent="0.2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</row>
    <row r="25" spans="1:15" s="27" customFormat="1" x14ac:dyDescent="0.25">
      <c r="A25" s="27" t="s">
        <v>75</v>
      </c>
      <c r="B25" s="28">
        <f>SUM(B26:B40)</f>
        <v>162648857</v>
      </c>
      <c r="C25" s="28">
        <f t="shared" ref="C25:M25" si="13">SUM(C26:C40)</f>
        <v>31255775</v>
      </c>
      <c r="D25" s="28">
        <f t="shared" si="13"/>
        <v>24176549</v>
      </c>
      <c r="E25" s="28">
        <f t="shared" si="13"/>
        <v>95311</v>
      </c>
      <c r="F25" s="28">
        <f t="shared" si="13"/>
        <v>424494</v>
      </c>
      <c r="G25" s="28">
        <f t="shared" si="13"/>
        <v>23577000</v>
      </c>
      <c r="H25" s="28">
        <f t="shared" si="13"/>
        <v>7080725</v>
      </c>
      <c r="I25" s="28">
        <f t="shared" si="13"/>
        <v>28989351</v>
      </c>
      <c r="J25" s="28">
        <f t="shared" si="13"/>
        <v>20433806</v>
      </c>
      <c r="K25" s="28">
        <f t="shared" si="13"/>
        <v>916657</v>
      </c>
      <c r="L25" s="28">
        <f t="shared" si="13"/>
        <v>8686972</v>
      </c>
      <c r="M25" s="28">
        <f t="shared" si="13"/>
        <v>17012217</v>
      </c>
      <c r="O25" s="30"/>
    </row>
    <row r="26" spans="1:15" x14ac:dyDescent="0.25">
      <c r="A26" t="s">
        <v>76</v>
      </c>
      <c r="B26" s="32">
        <v>6364075</v>
      </c>
      <c r="C26" s="32">
        <v>1574093</v>
      </c>
      <c r="D26" s="32">
        <v>2014612</v>
      </c>
      <c r="E26" s="32">
        <v>1164</v>
      </c>
      <c r="F26" s="32">
        <v>55774</v>
      </c>
      <c r="G26" s="32">
        <v>324000</v>
      </c>
      <c r="H26" s="32">
        <v>18463</v>
      </c>
      <c r="I26" s="32">
        <v>415180</v>
      </c>
      <c r="J26" s="32">
        <v>877211</v>
      </c>
      <c r="K26" s="32">
        <v>27513</v>
      </c>
      <c r="L26" s="32">
        <v>363983</v>
      </c>
      <c r="M26" s="32">
        <v>692082</v>
      </c>
      <c r="O26" s="30"/>
    </row>
    <row r="27" spans="1:15" x14ac:dyDescent="0.25">
      <c r="A27" t="s">
        <v>77</v>
      </c>
      <c r="B27" s="32">
        <v>59396529</v>
      </c>
      <c r="C27" s="32">
        <v>1188168</v>
      </c>
      <c r="D27" s="32">
        <v>905046</v>
      </c>
      <c r="E27" s="32">
        <v>64600</v>
      </c>
      <c r="F27" s="32">
        <v>406</v>
      </c>
      <c r="G27" s="32">
        <v>13452000</v>
      </c>
      <c r="H27" s="32">
        <v>5889834</v>
      </c>
      <c r="I27" s="32">
        <v>15947806</v>
      </c>
      <c r="J27" s="32">
        <v>9883629</v>
      </c>
      <c r="K27" s="32">
        <v>539470</v>
      </c>
      <c r="L27" s="32">
        <v>3449972</v>
      </c>
      <c r="M27" s="32">
        <v>8075598</v>
      </c>
      <c r="O27" s="30"/>
    </row>
    <row r="28" spans="1:15" x14ac:dyDescent="0.25">
      <c r="A28" t="s">
        <v>78</v>
      </c>
      <c r="B28" s="32">
        <v>7520707</v>
      </c>
      <c r="C28" s="32">
        <v>2306514</v>
      </c>
      <c r="D28" s="32">
        <v>1622856</v>
      </c>
      <c r="E28" s="32">
        <v>0</v>
      </c>
      <c r="F28" s="32">
        <v>37115</v>
      </c>
      <c r="G28" s="32">
        <v>356000</v>
      </c>
      <c r="H28" s="32">
        <v>147707</v>
      </c>
      <c r="I28" s="32">
        <v>1123429</v>
      </c>
      <c r="J28" s="32">
        <v>686294</v>
      </c>
      <c r="K28" s="32">
        <v>24585</v>
      </c>
      <c r="L28" s="32">
        <v>437162</v>
      </c>
      <c r="M28" s="32">
        <v>779045</v>
      </c>
      <c r="O28" s="30"/>
    </row>
    <row r="29" spans="1:15" x14ac:dyDescent="0.25">
      <c r="A29" t="s">
        <v>79</v>
      </c>
      <c r="B29" s="32">
        <v>8773593</v>
      </c>
      <c r="C29" s="32">
        <v>2024920</v>
      </c>
      <c r="D29" s="32">
        <v>2491278</v>
      </c>
      <c r="E29" s="32">
        <v>0</v>
      </c>
      <c r="F29" s="32">
        <v>146839</v>
      </c>
      <c r="G29" s="32">
        <v>345000</v>
      </c>
      <c r="H29" s="32">
        <v>92317</v>
      </c>
      <c r="I29" s="32">
        <v>1685143</v>
      </c>
      <c r="J29" s="32">
        <v>933888</v>
      </c>
      <c r="K29" s="32">
        <v>29428</v>
      </c>
      <c r="L29" s="32">
        <v>404978</v>
      </c>
      <c r="M29" s="32">
        <v>619802</v>
      </c>
      <c r="O29" s="30"/>
    </row>
    <row r="30" spans="1:15" x14ac:dyDescent="0.25">
      <c r="A30" t="s">
        <v>80</v>
      </c>
      <c r="B30" s="32">
        <v>5985615</v>
      </c>
      <c r="C30" s="32">
        <v>528838</v>
      </c>
      <c r="D30" s="32">
        <v>327621</v>
      </c>
      <c r="E30" s="32">
        <v>0</v>
      </c>
      <c r="F30" s="32">
        <v>37724</v>
      </c>
      <c r="G30" s="32">
        <v>2552000</v>
      </c>
      <c r="H30" s="32">
        <v>46159</v>
      </c>
      <c r="I30" s="32">
        <v>561714</v>
      </c>
      <c r="J30" s="32">
        <v>315694</v>
      </c>
      <c r="K30" s="32">
        <v>45246</v>
      </c>
      <c r="L30" s="32">
        <v>603413</v>
      </c>
      <c r="M30" s="32">
        <v>967206</v>
      </c>
      <c r="O30" s="30"/>
    </row>
    <row r="31" spans="1:15" x14ac:dyDescent="0.25">
      <c r="A31" t="s">
        <v>81</v>
      </c>
      <c r="B31" s="32">
        <v>9743461</v>
      </c>
      <c r="C31" s="32">
        <v>2230188</v>
      </c>
      <c r="D31" s="32">
        <v>2576442</v>
      </c>
      <c r="E31" s="32">
        <v>106</v>
      </c>
      <c r="F31" s="32">
        <v>0</v>
      </c>
      <c r="G31" s="32">
        <v>732000</v>
      </c>
      <c r="H31" s="32">
        <v>166171</v>
      </c>
      <c r="I31" s="32">
        <v>1538609</v>
      </c>
      <c r="J31" s="32">
        <v>1190749</v>
      </c>
      <c r="K31" s="32">
        <v>33986</v>
      </c>
      <c r="L31" s="32">
        <v>566137</v>
      </c>
      <c r="M31" s="32">
        <v>709073</v>
      </c>
      <c r="O31" s="30"/>
    </row>
    <row r="32" spans="1:15" x14ac:dyDescent="0.25">
      <c r="A32" t="s">
        <v>82</v>
      </c>
      <c r="B32" s="32">
        <v>5072881</v>
      </c>
      <c r="C32" s="32">
        <v>1421262</v>
      </c>
      <c r="D32" s="32">
        <v>1894613</v>
      </c>
      <c r="E32" s="32">
        <v>0</v>
      </c>
      <c r="F32" s="32">
        <v>0</v>
      </c>
      <c r="G32" s="32">
        <v>157000</v>
      </c>
      <c r="H32" s="32">
        <v>36927</v>
      </c>
      <c r="I32" s="32">
        <v>537292</v>
      </c>
      <c r="J32" s="32">
        <v>462754</v>
      </c>
      <c r="K32" s="32">
        <v>13579</v>
      </c>
      <c r="L32" s="32">
        <v>186225</v>
      </c>
      <c r="M32" s="32">
        <v>363229</v>
      </c>
      <c r="O32" s="30"/>
    </row>
    <row r="33" spans="1:15" x14ac:dyDescent="0.25">
      <c r="A33" t="s">
        <v>83</v>
      </c>
      <c r="B33" s="32">
        <v>6371722</v>
      </c>
      <c r="C33" s="32">
        <v>2532058</v>
      </c>
      <c r="D33" s="32">
        <v>1563612</v>
      </c>
      <c r="E33" s="32">
        <v>7519</v>
      </c>
      <c r="F33" s="32">
        <v>10344</v>
      </c>
      <c r="G33" s="32">
        <v>127000</v>
      </c>
      <c r="H33" s="32">
        <v>175403</v>
      </c>
      <c r="I33" s="32">
        <v>488447</v>
      </c>
      <c r="J33" s="32">
        <v>660277</v>
      </c>
      <c r="K33" s="32">
        <v>21884</v>
      </c>
      <c r="L33" s="32">
        <v>271038</v>
      </c>
      <c r="M33" s="32">
        <v>514140</v>
      </c>
      <c r="O33" s="30"/>
    </row>
    <row r="34" spans="1:15" x14ac:dyDescent="0.25">
      <c r="A34" t="s">
        <v>84</v>
      </c>
      <c r="B34" s="32">
        <v>3395649</v>
      </c>
      <c r="C34" s="32">
        <v>674817</v>
      </c>
      <c r="D34" s="32">
        <v>1349105</v>
      </c>
      <c r="E34" s="32">
        <v>0</v>
      </c>
      <c r="F34" s="32">
        <v>0</v>
      </c>
      <c r="G34" s="32">
        <v>146000</v>
      </c>
      <c r="H34" s="32">
        <v>0</v>
      </c>
      <c r="I34" s="32">
        <v>268646</v>
      </c>
      <c r="J34" s="32">
        <v>394176</v>
      </c>
      <c r="K34" s="32">
        <v>11388</v>
      </c>
      <c r="L34" s="32">
        <v>150205</v>
      </c>
      <c r="M34" s="32">
        <v>401312</v>
      </c>
      <c r="O34" s="30"/>
    </row>
    <row r="35" spans="1:15" x14ac:dyDescent="0.25">
      <c r="A35" t="s">
        <v>85</v>
      </c>
      <c r="B35" s="32">
        <v>7102700</v>
      </c>
      <c r="C35" s="32">
        <v>2494588</v>
      </c>
      <c r="D35" s="32">
        <v>1602945</v>
      </c>
      <c r="E35" s="32">
        <v>0</v>
      </c>
      <c r="F35" s="32">
        <v>0</v>
      </c>
      <c r="G35" s="32">
        <v>282000</v>
      </c>
      <c r="H35" s="32">
        <v>147707</v>
      </c>
      <c r="I35" s="32">
        <v>830361</v>
      </c>
      <c r="J35" s="32">
        <v>805020</v>
      </c>
      <c r="K35" s="32">
        <v>25297</v>
      </c>
      <c r="L35" s="32">
        <v>343652</v>
      </c>
      <c r="M35" s="32">
        <v>571130</v>
      </c>
      <c r="O35" s="30"/>
    </row>
    <row r="36" spans="1:15" x14ac:dyDescent="0.25">
      <c r="A36" t="s">
        <v>86</v>
      </c>
      <c r="B36" s="32">
        <v>5217135</v>
      </c>
      <c r="C36" s="32">
        <v>968500</v>
      </c>
      <c r="D36" s="32">
        <v>1255683</v>
      </c>
      <c r="E36" s="32">
        <v>424</v>
      </c>
      <c r="F36" s="32">
        <v>71087</v>
      </c>
      <c r="G36" s="32">
        <v>732000</v>
      </c>
      <c r="H36" s="32">
        <v>55390</v>
      </c>
      <c r="I36" s="32">
        <v>586137</v>
      </c>
      <c r="J36" s="32">
        <v>689177</v>
      </c>
      <c r="K36" s="32">
        <v>25348</v>
      </c>
      <c r="L36" s="32">
        <v>325476</v>
      </c>
      <c r="M36" s="32">
        <v>507913</v>
      </c>
      <c r="O36" s="30"/>
    </row>
    <row r="37" spans="1:15" x14ac:dyDescent="0.25">
      <c r="A37" t="s">
        <v>87</v>
      </c>
      <c r="B37" s="32">
        <v>1913686</v>
      </c>
      <c r="C37" s="32">
        <v>403177</v>
      </c>
      <c r="D37" s="32">
        <v>423193</v>
      </c>
      <c r="E37" s="32">
        <v>0</v>
      </c>
      <c r="F37" s="32">
        <v>0</v>
      </c>
      <c r="G37" s="32">
        <v>146000</v>
      </c>
      <c r="H37" s="32">
        <v>46159</v>
      </c>
      <c r="I37" s="32">
        <v>170957</v>
      </c>
      <c r="J37" s="32">
        <v>256342</v>
      </c>
      <c r="K37" s="32">
        <v>6625</v>
      </c>
      <c r="L37" s="32">
        <v>183403</v>
      </c>
      <c r="M37" s="32">
        <v>277830</v>
      </c>
      <c r="O37" s="30"/>
    </row>
    <row r="38" spans="1:15" x14ac:dyDescent="0.25">
      <c r="A38" t="s">
        <v>88</v>
      </c>
      <c r="B38" s="32">
        <v>5039081</v>
      </c>
      <c r="C38" s="32">
        <v>1766941</v>
      </c>
      <c r="D38" s="32">
        <v>1244149</v>
      </c>
      <c r="E38" s="32">
        <v>0</v>
      </c>
      <c r="F38" s="32">
        <v>56079</v>
      </c>
      <c r="G38" s="32">
        <v>262000</v>
      </c>
      <c r="H38" s="32">
        <v>36927</v>
      </c>
      <c r="I38" s="32">
        <v>634982</v>
      </c>
      <c r="J38" s="32">
        <v>493156</v>
      </c>
      <c r="K38" s="32">
        <v>11821</v>
      </c>
      <c r="L38" s="32">
        <v>177758</v>
      </c>
      <c r="M38" s="32">
        <v>355268</v>
      </c>
      <c r="O38" s="30"/>
    </row>
    <row r="39" spans="1:15" x14ac:dyDescent="0.25">
      <c r="A39" t="s">
        <v>89</v>
      </c>
      <c r="B39" s="32">
        <v>17802404</v>
      </c>
      <c r="C39" s="32">
        <v>3297602</v>
      </c>
      <c r="D39" s="32">
        <v>2737664</v>
      </c>
      <c r="E39" s="32">
        <v>21498</v>
      </c>
      <c r="F39" s="32">
        <v>8822</v>
      </c>
      <c r="G39" s="32">
        <v>3776000</v>
      </c>
      <c r="H39" s="32">
        <v>212329</v>
      </c>
      <c r="I39" s="32">
        <v>3565666</v>
      </c>
      <c r="J39" s="32">
        <v>1612147</v>
      </c>
      <c r="K39" s="32">
        <v>82578</v>
      </c>
      <c r="L39" s="32">
        <v>926223</v>
      </c>
      <c r="M39" s="32">
        <v>1561875</v>
      </c>
      <c r="O39" s="30"/>
    </row>
    <row r="40" spans="1:15" x14ac:dyDescent="0.25">
      <c r="A40" t="s">
        <v>90</v>
      </c>
      <c r="B40" s="32">
        <v>12949619</v>
      </c>
      <c r="C40" s="32">
        <v>7844109</v>
      </c>
      <c r="D40" s="32">
        <v>2167730</v>
      </c>
      <c r="E40" s="32">
        <v>0</v>
      </c>
      <c r="F40" s="32">
        <v>304</v>
      </c>
      <c r="G40" s="32">
        <v>188000</v>
      </c>
      <c r="H40" s="32">
        <v>9232</v>
      </c>
      <c r="I40" s="32">
        <v>634982</v>
      </c>
      <c r="J40" s="32">
        <v>1173292</v>
      </c>
      <c r="K40" s="32">
        <v>17909</v>
      </c>
      <c r="L40" s="32">
        <v>297347</v>
      </c>
      <c r="M40" s="32">
        <v>616714</v>
      </c>
      <c r="O40" s="30"/>
    </row>
    <row r="41" spans="1:15" s="27" customFormat="1" ht="25.9" customHeight="1" x14ac:dyDescent="0.25">
      <c r="A41" s="27" t="s">
        <v>91</v>
      </c>
      <c r="B41" s="28">
        <f>SUM(B42:B50)</f>
        <v>152488838</v>
      </c>
      <c r="C41" s="28">
        <f t="shared" ref="C41:M41" si="14">SUM(C42:C50)</f>
        <v>23994374</v>
      </c>
      <c r="D41" s="28">
        <f t="shared" si="14"/>
        <v>11207520</v>
      </c>
      <c r="E41" s="28">
        <f t="shared" si="14"/>
        <v>10277606</v>
      </c>
      <c r="F41" s="28">
        <f t="shared" si="14"/>
        <v>897564</v>
      </c>
      <c r="G41" s="28">
        <f t="shared" si="14"/>
        <v>18139000</v>
      </c>
      <c r="H41" s="28">
        <f t="shared" si="14"/>
        <v>12102779</v>
      </c>
      <c r="I41" s="28">
        <f t="shared" si="14"/>
        <v>29526643</v>
      </c>
      <c r="J41" s="28">
        <f t="shared" si="14"/>
        <v>12798073</v>
      </c>
      <c r="K41" s="28">
        <f t="shared" si="14"/>
        <v>825030</v>
      </c>
      <c r="L41" s="28">
        <f t="shared" si="14"/>
        <v>8245534</v>
      </c>
      <c r="M41" s="28">
        <f t="shared" si="14"/>
        <v>24474715</v>
      </c>
      <c r="O41" s="30"/>
    </row>
    <row r="42" spans="1:15" x14ac:dyDescent="0.25">
      <c r="A42" t="s">
        <v>92</v>
      </c>
      <c r="B42" s="32">
        <v>17006504</v>
      </c>
      <c r="C42" s="32">
        <v>8585141</v>
      </c>
      <c r="D42" s="32">
        <v>1739818</v>
      </c>
      <c r="E42" s="32">
        <v>0</v>
      </c>
      <c r="F42" s="32">
        <v>81532</v>
      </c>
      <c r="G42" s="32">
        <v>826000</v>
      </c>
      <c r="H42" s="32">
        <v>138476</v>
      </c>
      <c r="I42" s="32">
        <v>2417815</v>
      </c>
      <c r="J42" s="32">
        <v>1421513</v>
      </c>
      <c r="K42" s="32">
        <v>28969</v>
      </c>
      <c r="L42" s="32">
        <v>620000</v>
      </c>
      <c r="M42" s="37">
        <v>1147240</v>
      </c>
      <c r="O42" s="30"/>
    </row>
    <row r="43" spans="1:15" x14ac:dyDescent="0.25">
      <c r="A43" t="s">
        <v>93</v>
      </c>
      <c r="B43" s="32">
        <v>7461276</v>
      </c>
      <c r="C43" s="32">
        <v>3190454</v>
      </c>
      <c r="D43" s="32">
        <v>575068</v>
      </c>
      <c r="E43" s="32">
        <v>0</v>
      </c>
      <c r="F43" s="32">
        <v>1622</v>
      </c>
      <c r="G43" s="32">
        <v>408000</v>
      </c>
      <c r="H43" s="32">
        <v>563135</v>
      </c>
      <c r="I43" s="32">
        <v>732671</v>
      </c>
      <c r="J43" s="32">
        <v>485728</v>
      </c>
      <c r="K43" s="32">
        <v>23311</v>
      </c>
      <c r="L43" s="32">
        <v>472190</v>
      </c>
      <c r="M43" s="37">
        <v>1009097</v>
      </c>
      <c r="O43" s="30"/>
    </row>
    <row r="44" spans="1:15" x14ac:dyDescent="0.25">
      <c r="A44" t="s">
        <v>94</v>
      </c>
      <c r="B44" s="32">
        <v>3434596</v>
      </c>
      <c r="C44" s="32">
        <v>18102</v>
      </c>
      <c r="D44" s="32">
        <v>877785</v>
      </c>
      <c r="E44" s="32">
        <v>15885</v>
      </c>
      <c r="F44" s="32">
        <v>0</v>
      </c>
      <c r="G44" s="32">
        <v>105000</v>
      </c>
      <c r="H44" s="32">
        <v>1033952</v>
      </c>
      <c r="I44" s="32">
        <v>170957</v>
      </c>
      <c r="J44" s="32">
        <v>88897</v>
      </c>
      <c r="K44" s="32">
        <v>18242</v>
      </c>
      <c r="L44" s="32">
        <v>174602</v>
      </c>
      <c r="M44" s="37">
        <v>931174</v>
      </c>
      <c r="O44" s="30"/>
    </row>
    <row r="45" spans="1:15" x14ac:dyDescent="0.25">
      <c r="A45" t="s">
        <v>95</v>
      </c>
      <c r="B45" s="32">
        <v>5811189</v>
      </c>
      <c r="C45" s="32">
        <v>588938</v>
      </c>
      <c r="D45" s="32">
        <v>1303068</v>
      </c>
      <c r="E45" s="32">
        <v>0</v>
      </c>
      <c r="F45" s="32">
        <v>406</v>
      </c>
      <c r="G45" s="32">
        <v>220000</v>
      </c>
      <c r="H45" s="32">
        <v>1061647</v>
      </c>
      <c r="I45" s="32">
        <v>1025739</v>
      </c>
      <c r="J45" s="32">
        <v>443109</v>
      </c>
      <c r="K45" s="32">
        <v>12738</v>
      </c>
      <c r="L45" s="32">
        <v>320127</v>
      </c>
      <c r="M45" s="37">
        <v>835417</v>
      </c>
      <c r="O45" s="30"/>
    </row>
    <row r="46" spans="1:15" x14ac:dyDescent="0.25">
      <c r="A46" t="s">
        <v>96</v>
      </c>
      <c r="B46" s="32">
        <v>80139034</v>
      </c>
      <c r="C46" s="32">
        <v>2725720</v>
      </c>
      <c r="D46" s="32">
        <v>800434</v>
      </c>
      <c r="E46" s="32">
        <v>9462379</v>
      </c>
      <c r="F46" s="32">
        <v>679638</v>
      </c>
      <c r="G46" s="32">
        <v>12574000</v>
      </c>
      <c r="H46" s="32">
        <v>8105446</v>
      </c>
      <c r="I46" s="32">
        <v>18219086</v>
      </c>
      <c r="J46" s="32">
        <v>6736270</v>
      </c>
      <c r="K46" s="32">
        <v>634941</v>
      </c>
      <c r="L46" s="32">
        <v>4897632</v>
      </c>
      <c r="M46" s="37">
        <v>15303488</v>
      </c>
      <c r="O46" s="30"/>
    </row>
    <row r="47" spans="1:15" x14ac:dyDescent="0.25">
      <c r="A47" t="s">
        <v>97</v>
      </c>
      <c r="B47" s="32">
        <v>11623134</v>
      </c>
      <c r="C47" s="32">
        <v>4480533</v>
      </c>
      <c r="D47" s="32">
        <v>2029683</v>
      </c>
      <c r="E47" s="32">
        <v>0</v>
      </c>
      <c r="F47" s="32">
        <v>32856</v>
      </c>
      <c r="G47" s="32">
        <v>910000</v>
      </c>
      <c r="H47" s="32">
        <v>304647</v>
      </c>
      <c r="I47" s="32">
        <v>1807255</v>
      </c>
      <c r="J47" s="32">
        <v>912570</v>
      </c>
      <c r="K47" s="32">
        <v>15821</v>
      </c>
      <c r="L47" s="32">
        <v>421912</v>
      </c>
      <c r="M47" s="37">
        <v>707857</v>
      </c>
      <c r="O47" s="30"/>
    </row>
    <row r="48" spans="1:15" x14ac:dyDescent="0.25">
      <c r="A48" t="s">
        <v>98</v>
      </c>
      <c r="B48" s="32">
        <v>4757839</v>
      </c>
      <c r="C48" s="32">
        <v>593066</v>
      </c>
      <c r="D48" s="32">
        <v>1401337</v>
      </c>
      <c r="E48" s="32">
        <v>0</v>
      </c>
      <c r="F48" s="32">
        <v>0</v>
      </c>
      <c r="G48" s="32">
        <v>1621000</v>
      </c>
      <c r="H48" s="32">
        <v>55390</v>
      </c>
      <c r="I48" s="32">
        <v>244224</v>
      </c>
      <c r="J48" s="32">
        <v>245460</v>
      </c>
      <c r="K48" s="32">
        <v>14624</v>
      </c>
      <c r="L48" s="32">
        <v>180580</v>
      </c>
      <c r="M48" s="37">
        <v>402158</v>
      </c>
      <c r="O48" s="30"/>
    </row>
    <row r="49" spans="1:15" x14ac:dyDescent="0.25">
      <c r="A49" t="s">
        <v>99</v>
      </c>
      <c r="B49" s="32">
        <v>17803241</v>
      </c>
      <c r="C49" s="32">
        <v>2183406</v>
      </c>
      <c r="D49" s="32">
        <v>1571010</v>
      </c>
      <c r="E49" s="32">
        <v>799342</v>
      </c>
      <c r="F49" s="32">
        <v>101510</v>
      </c>
      <c r="G49" s="32">
        <v>1297000</v>
      </c>
      <c r="H49" s="32">
        <v>821623</v>
      </c>
      <c r="I49" s="32">
        <v>4005268</v>
      </c>
      <c r="J49" s="32">
        <v>2140088</v>
      </c>
      <c r="K49" s="32">
        <v>69326</v>
      </c>
      <c r="L49" s="32">
        <v>950692</v>
      </c>
      <c r="M49" s="37">
        <v>3863976</v>
      </c>
      <c r="O49" s="30"/>
    </row>
    <row r="50" spans="1:15" x14ac:dyDescent="0.25">
      <c r="A50" t="s">
        <v>100</v>
      </c>
      <c r="B50" s="32">
        <v>4452025</v>
      </c>
      <c r="C50" s="32">
        <v>1629014</v>
      </c>
      <c r="D50" s="32">
        <v>909317</v>
      </c>
      <c r="E50" s="32">
        <v>0</v>
      </c>
      <c r="F50" s="32">
        <v>0</v>
      </c>
      <c r="G50" s="32">
        <v>178000</v>
      </c>
      <c r="H50" s="32">
        <v>18463</v>
      </c>
      <c r="I50" s="32">
        <v>903628</v>
      </c>
      <c r="J50" s="32">
        <v>324438</v>
      </c>
      <c r="K50" s="32">
        <v>7058</v>
      </c>
      <c r="L50" s="32">
        <v>207799</v>
      </c>
      <c r="M50" s="37">
        <v>274308</v>
      </c>
      <c r="O50" s="30"/>
    </row>
    <row r="51" spans="1:15" s="27" customFormat="1" ht="24" customHeight="1" x14ac:dyDescent="0.25">
      <c r="A51" s="27" t="s">
        <v>101</v>
      </c>
      <c r="B51" s="28">
        <f>SUM(B52:B63)</f>
        <v>137103899</v>
      </c>
      <c r="C51" s="28">
        <f t="shared" ref="C51:M51" si="15">SUM(C52:C63)</f>
        <v>15241418</v>
      </c>
      <c r="D51" s="28">
        <f t="shared" si="15"/>
        <v>28428629</v>
      </c>
      <c r="E51" s="28">
        <f t="shared" si="15"/>
        <v>3283</v>
      </c>
      <c r="F51" s="28">
        <f t="shared" si="15"/>
        <v>6208010</v>
      </c>
      <c r="G51" s="28">
        <f t="shared" si="15"/>
        <v>32963000</v>
      </c>
      <c r="H51" s="28">
        <f t="shared" si="15"/>
        <v>2317162</v>
      </c>
      <c r="I51" s="28">
        <f t="shared" si="15"/>
        <v>20319410</v>
      </c>
      <c r="J51" s="28">
        <f t="shared" si="15"/>
        <v>13705131</v>
      </c>
      <c r="K51" s="28">
        <f t="shared" si="15"/>
        <v>313798</v>
      </c>
      <c r="L51" s="28">
        <f t="shared" si="15"/>
        <v>6280857</v>
      </c>
      <c r="M51" s="28">
        <f t="shared" si="15"/>
        <v>11323201</v>
      </c>
      <c r="O51" s="30"/>
    </row>
    <row r="52" spans="1:15" x14ac:dyDescent="0.25">
      <c r="A52" t="s">
        <v>102</v>
      </c>
      <c r="B52" s="32">
        <v>6848437</v>
      </c>
      <c r="C52" s="32">
        <v>509336</v>
      </c>
      <c r="D52" s="32">
        <v>3225113</v>
      </c>
      <c r="E52" s="32">
        <v>0</v>
      </c>
      <c r="F52" s="32">
        <v>0</v>
      </c>
      <c r="G52" s="32">
        <v>429000</v>
      </c>
      <c r="H52" s="32">
        <v>129244</v>
      </c>
      <c r="I52" s="32">
        <v>1074584</v>
      </c>
      <c r="J52" s="32">
        <v>605806</v>
      </c>
      <c r="K52" s="32">
        <v>11975</v>
      </c>
      <c r="L52" s="32">
        <v>342075</v>
      </c>
      <c r="M52" s="37">
        <v>521304</v>
      </c>
      <c r="O52" s="30"/>
    </row>
    <row r="53" spans="1:15" x14ac:dyDescent="0.25">
      <c r="A53" t="s">
        <v>103</v>
      </c>
      <c r="B53" s="32">
        <v>15476866</v>
      </c>
      <c r="C53" s="32">
        <v>1699048</v>
      </c>
      <c r="D53" s="32">
        <v>3136787</v>
      </c>
      <c r="E53" s="32">
        <v>0</v>
      </c>
      <c r="F53" s="32">
        <v>281104</v>
      </c>
      <c r="G53" s="32">
        <v>1747000</v>
      </c>
      <c r="H53" s="32">
        <v>636988</v>
      </c>
      <c r="I53" s="32">
        <v>3638933</v>
      </c>
      <c r="J53" s="32">
        <v>922901</v>
      </c>
      <c r="K53" s="32">
        <v>44594</v>
      </c>
      <c r="L53" s="32">
        <v>1015174</v>
      </c>
      <c r="M53" s="37">
        <v>2354337</v>
      </c>
      <c r="O53" s="30"/>
    </row>
    <row r="54" spans="1:15" x14ac:dyDescent="0.25">
      <c r="A54" t="s">
        <v>104</v>
      </c>
      <c r="B54" s="32">
        <v>10465599</v>
      </c>
      <c r="C54" s="32">
        <v>2121922</v>
      </c>
      <c r="D54" s="32">
        <v>2602284</v>
      </c>
      <c r="E54" s="32">
        <v>0</v>
      </c>
      <c r="F54" s="32">
        <v>0</v>
      </c>
      <c r="G54" s="32">
        <v>722000</v>
      </c>
      <c r="H54" s="32">
        <v>138476</v>
      </c>
      <c r="I54" s="32">
        <v>2149168</v>
      </c>
      <c r="J54" s="32">
        <v>1048485</v>
      </c>
      <c r="K54" s="32">
        <v>22878</v>
      </c>
      <c r="L54" s="32">
        <v>672525</v>
      </c>
      <c r="M54" s="37">
        <v>987861</v>
      </c>
      <c r="O54" s="30"/>
    </row>
    <row r="55" spans="1:15" x14ac:dyDescent="0.25">
      <c r="A55" t="s">
        <v>105</v>
      </c>
      <c r="B55" s="32">
        <v>5327570</v>
      </c>
      <c r="C55" s="32">
        <v>1435055</v>
      </c>
      <c r="D55" s="32">
        <v>2235140</v>
      </c>
      <c r="E55" s="32">
        <v>0</v>
      </c>
      <c r="F55" s="32">
        <v>0</v>
      </c>
      <c r="G55" s="32">
        <v>115000</v>
      </c>
      <c r="H55" s="32">
        <v>36927</v>
      </c>
      <c r="I55" s="32">
        <v>610559</v>
      </c>
      <c r="J55" s="32">
        <v>263291</v>
      </c>
      <c r="K55" s="32">
        <v>12687</v>
      </c>
      <c r="L55" s="32">
        <v>199667</v>
      </c>
      <c r="M55" s="37">
        <v>419244</v>
      </c>
      <c r="O55" s="30"/>
    </row>
    <row r="56" spans="1:15" x14ac:dyDescent="0.25">
      <c r="A56" t="s">
        <v>106</v>
      </c>
      <c r="B56" s="32">
        <v>5602780</v>
      </c>
      <c r="C56" s="32">
        <v>1530963</v>
      </c>
      <c r="D56" s="32">
        <v>1273491</v>
      </c>
      <c r="E56" s="32">
        <v>3283</v>
      </c>
      <c r="F56" s="32">
        <v>0</v>
      </c>
      <c r="G56" s="32">
        <v>167000</v>
      </c>
      <c r="H56" s="32">
        <v>73854</v>
      </c>
      <c r="I56" s="32">
        <v>1318808</v>
      </c>
      <c r="J56" s="32">
        <v>443759</v>
      </c>
      <c r="K56" s="32">
        <v>12969</v>
      </c>
      <c r="L56" s="32">
        <v>269125</v>
      </c>
      <c r="M56" s="37">
        <v>509528</v>
      </c>
      <c r="O56" s="30"/>
    </row>
    <row r="57" spans="1:15" x14ac:dyDescent="0.25">
      <c r="A57" t="s">
        <v>107</v>
      </c>
      <c r="B57" s="32">
        <v>13700683</v>
      </c>
      <c r="C57" s="32">
        <v>1211141</v>
      </c>
      <c r="D57" s="32">
        <v>2436251</v>
      </c>
      <c r="E57" s="32">
        <v>0</v>
      </c>
      <c r="F57" s="32">
        <v>695965</v>
      </c>
      <c r="G57" s="32">
        <v>5345000</v>
      </c>
      <c r="H57" s="32">
        <v>46159</v>
      </c>
      <c r="I57" s="32">
        <v>1221118</v>
      </c>
      <c r="J57" s="32">
        <v>1872752</v>
      </c>
      <c r="K57" s="32">
        <v>16154</v>
      </c>
      <c r="L57" s="32">
        <v>319831</v>
      </c>
      <c r="M57" s="37">
        <v>536312</v>
      </c>
      <c r="O57" s="30"/>
    </row>
    <row r="58" spans="1:15" x14ac:dyDescent="0.25">
      <c r="A58" t="s">
        <v>108</v>
      </c>
      <c r="B58" s="32">
        <v>3847714</v>
      </c>
      <c r="C58" s="32">
        <v>774834</v>
      </c>
      <c r="D58" s="32">
        <v>1260764</v>
      </c>
      <c r="E58" s="32">
        <v>0</v>
      </c>
      <c r="F58" s="32">
        <v>0</v>
      </c>
      <c r="G58" s="32">
        <v>128000</v>
      </c>
      <c r="H58" s="32">
        <v>46159</v>
      </c>
      <c r="I58" s="32">
        <v>805938</v>
      </c>
      <c r="J58" s="32">
        <v>268560</v>
      </c>
      <c r="K58" s="32">
        <v>7491</v>
      </c>
      <c r="L58" s="32">
        <v>168048</v>
      </c>
      <c r="M58" s="37">
        <v>387920</v>
      </c>
      <c r="O58" s="30"/>
    </row>
    <row r="59" spans="1:15" x14ac:dyDescent="0.25">
      <c r="A59" t="s">
        <v>109</v>
      </c>
      <c r="B59" s="32">
        <v>5434487</v>
      </c>
      <c r="C59" s="32">
        <v>562945</v>
      </c>
      <c r="D59" s="32">
        <v>1653327</v>
      </c>
      <c r="E59" s="32">
        <v>0</v>
      </c>
      <c r="F59" s="32">
        <v>0</v>
      </c>
      <c r="G59" s="32">
        <v>638000</v>
      </c>
      <c r="H59" s="32">
        <v>55390</v>
      </c>
      <c r="I59" s="32">
        <v>1001317</v>
      </c>
      <c r="J59" s="32">
        <v>404350</v>
      </c>
      <c r="K59" s="32">
        <v>19311</v>
      </c>
      <c r="L59" s="32">
        <v>402156</v>
      </c>
      <c r="M59" s="37">
        <v>697691</v>
      </c>
      <c r="O59" s="30"/>
    </row>
    <row r="60" spans="1:15" x14ac:dyDescent="0.25">
      <c r="A60" t="s">
        <v>110</v>
      </c>
      <c r="B60" s="32">
        <v>37275698</v>
      </c>
      <c r="C60" s="32">
        <v>1546279</v>
      </c>
      <c r="D60" s="32">
        <v>3824767</v>
      </c>
      <c r="E60" s="32">
        <v>0</v>
      </c>
      <c r="F60" s="32">
        <v>3891541</v>
      </c>
      <c r="G60" s="32">
        <v>16235000</v>
      </c>
      <c r="H60" s="32">
        <v>563135</v>
      </c>
      <c r="I60" s="32">
        <v>2955107</v>
      </c>
      <c r="J60" s="32">
        <v>4450874</v>
      </c>
      <c r="K60" s="32">
        <v>72078</v>
      </c>
      <c r="L60" s="32">
        <v>1059996</v>
      </c>
      <c r="M60" s="37">
        <v>2676921</v>
      </c>
      <c r="O60" s="30"/>
    </row>
    <row r="61" spans="1:15" x14ac:dyDescent="0.25">
      <c r="A61" t="s">
        <v>111</v>
      </c>
      <c r="B61" s="32">
        <v>4206300</v>
      </c>
      <c r="C61" s="32">
        <v>399160</v>
      </c>
      <c r="D61" s="32">
        <v>1791767</v>
      </c>
      <c r="E61" s="32">
        <v>0</v>
      </c>
      <c r="F61" s="32">
        <v>0</v>
      </c>
      <c r="G61" s="32">
        <v>94000</v>
      </c>
      <c r="H61" s="32">
        <v>46159</v>
      </c>
      <c r="I61" s="32">
        <v>781516</v>
      </c>
      <c r="J61" s="32">
        <v>439174</v>
      </c>
      <c r="K61" s="32">
        <v>7949</v>
      </c>
      <c r="L61" s="32">
        <v>252861</v>
      </c>
      <c r="M61" s="37">
        <v>393714</v>
      </c>
      <c r="O61" s="30"/>
    </row>
    <row r="62" spans="1:15" x14ac:dyDescent="0.25">
      <c r="A62" t="s">
        <v>112</v>
      </c>
      <c r="B62" s="32">
        <v>25879645</v>
      </c>
      <c r="C62" s="32">
        <v>2905601</v>
      </c>
      <c r="D62" s="32">
        <v>3328588</v>
      </c>
      <c r="E62" s="32">
        <v>0</v>
      </c>
      <c r="F62" s="32">
        <v>1339400</v>
      </c>
      <c r="G62" s="32">
        <v>7270000</v>
      </c>
      <c r="H62" s="32">
        <v>535439</v>
      </c>
      <c r="I62" s="32">
        <v>4542561</v>
      </c>
      <c r="J62" s="32">
        <v>2860247</v>
      </c>
      <c r="K62" s="32">
        <v>78680</v>
      </c>
      <c r="L62" s="32">
        <v>1416661</v>
      </c>
      <c r="M62" s="37">
        <v>1602468</v>
      </c>
      <c r="O62" s="30"/>
    </row>
    <row r="63" spans="1:15" x14ac:dyDescent="0.25">
      <c r="A63" t="s">
        <v>113</v>
      </c>
      <c r="B63" s="32">
        <v>3038120</v>
      </c>
      <c r="C63" s="32">
        <v>545134</v>
      </c>
      <c r="D63" s="32">
        <v>1660350</v>
      </c>
      <c r="E63" s="32">
        <v>0</v>
      </c>
      <c r="F63" s="32">
        <v>0</v>
      </c>
      <c r="G63" s="32">
        <v>73000</v>
      </c>
      <c r="H63" s="32">
        <v>9232</v>
      </c>
      <c r="I63" s="32">
        <v>219801</v>
      </c>
      <c r="J63" s="32">
        <v>124932</v>
      </c>
      <c r="K63" s="32">
        <v>7032</v>
      </c>
      <c r="L63" s="32">
        <v>162738</v>
      </c>
      <c r="M63" s="37">
        <v>235901</v>
      </c>
      <c r="O63" s="30"/>
    </row>
    <row r="64" spans="1:15" s="27" customFormat="1" ht="24" customHeight="1" x14ac:dyDescent="0.25">
      <c r="A64" s="27" t="s">
        <v>114</v>
      </c>
      <c r="B64" s="28">
        <f>SUM(B65:B89)</f>
        <v>1138858157</v>
      </c>
      <c r="C64" s="28">
        <f t="shared" ref="C64:M64" si="16">SUM(C65:C89)</f>
        <v>7974605</v>
      </c>
      <c r="D64" s="28">
        <f t="shared" si="16"/>
        <v>8188547</v>
      </c>
      <c r="E64" s="28">
        <f t="shared" si="16"/>
        <v>185644</v>
      </c>
      <c r="F64" s="28">
        <f t="shared" si="16"/>
        <v>555109</v>
      </c>
      <c r="G64" s="28">
        <f t="shared" si="16"/>
        <v>760544000</v>
      </c>
      <c r="H64" s="28">
        <f t="shared" si="16"/>
        <v>58861412</v>
      </c>
      <c r="I64" s="28">
        <f t="shared" si="16"/>
        <v>91339660</v>
      </c>
      <c r="J64" s="28">
        <f t="shared" si="16"/>
        <v>49453932</v>
      </c>
      <c r="K64" s="28">
        <f t="shared" si="16"/>
        <v>4404773</v>
      </c>
      <c r="L64" s="28">
        <f t="shared" si="16"/>
        <v>55139710</v>
      </c>
      <c r="M64" s="28">
        <f t="shared" si="16"/>
        <v>102210765</v>
      </c>
      <c r="O64" s="30"/>
    </row>
    <row r="65" spans="1:15" x14ac:dyDescent="0.25">
      <c r="A65" t="s">
        <v>115</v>
      </c>
      <c r="B65" s="31">
        <v>14537054</v>
      </c>
      <c r="C65" s="31">
        <v>359467</v>
      </c>
      <c r="D65" s="31">
        <v>108942</v>
      </c>
      <c r="E65" s="31">
        <v>0</v>
      </c>
      <c r="F65" s="31">
        <v>0</v>
      </c>
      <c r="G65" s="31">
        <v>5178000</v>
      </c>
      <c r="H65" s="31">
        <v>2114062</v>
      </c>
      <c r="I65" s="31">
        <v>1709566</v>
      </c>
      <c r="J65" s="31">
        <v>459574</v>
      </c>
      <c r="K65" s="31">
        <v>105835</v>
      </c>
      <c r="L65" s="31">
        <v>1779295</v>
      </c>
      <c r="M65" s="31">
        <v>2722313</v>
      </c>
      <c r="O65" s="30"/>
    </row>
    <row r="66" spans="1:15" x14ac:dyDescent="0.25">
      <c r="A66" t="s">
        <v>116</v>
      </c>
      <c r="B66" s="31">
        <v>157985823</v>
      </c>
      <c r="C66" s="31">
        <v>148095</v>
      </c>
      <c r="D66" s="31">
        <v>2117</v>
      </c>
      <c r="E66" s="31">
        <v>0</v>
      </c>
      <c r="F66" s="31">
        <v>25453</v>
      </c>
      <c r="G66" s="31">
        <v>107882000</v>
      </c>
      <c r="H66" s="31">
        <v>2095599</v>
      </c>
      <c r="I66" s="31">
        <v>17193348</v>
      </c>
      <c r="J66" s="31">
        <v>9822672</v>
      </c>
      <c r="K66" s="31">
        <v>472814</v>
      </c>
      <c r="L66" s="31">
        <v>4782538</v>
      </c>
      <c r="M66" s="31">
        <v>15561187</v>
      </c>
      <c r="O66" s="30"/>
    </row>
    <row r="67" spans="1:15" x14ac:dyDescent="0.25">
      <c r="A67" t="s">
        <v>117</v>
      </c>
      <c r="B67" s="31">
        <v>52031294</v>
      </c>
      <c r="C67" s="31">
        <v>832704</v>
      </c>
      <c r="D67" s="31">
        <v>140097</v>
      </c>
      <c r="E67" s="31">
        <v>0</v>
      </c>
      <c r="F67" s="31">
        <v>0</v>
      </c>
      <c r="G67" s="31">
        <v>43956000</v>
      </c>
      <c r="H67" s="31">
        <v>2935685</v>
      </c>
      <c r="I67" s="31">
        <v>928050</v>
      </c>
      <c r="J67" s="31">
        <v>46335</v>
      </c>
      <c r="K67" s="31">
        <v>39514</v>
      </c>
      <c r="L67" s="31">
        <v>1531150</v>
      </c>
      <c r="M67" s="31">
        <v>1621759</v>
      </c>
      <c r="O67" s="30"/>
    </row>
    <row r="68" spans="1:15" x14ac:dyDescent="0.25">
      <c r="A68" t="s">
        <v>118</v>
      </c>
      <c r="B68" s="31">
        <v>4846791</v>
      </c>
      <c r="C68" s="31">
        <v>246646</v>
      </c>
      <c r="D68" s="31">
        <v>1882304</v>
      </c>
      <c r="E68" s="31">
        <v>0</v>
      </c>
      <c r="F68" s="31">
        <v>0</v>
      </c>
      <c r="G68" s="31">
        <v>879000</v>
      </c>
      <c r="H68" s="31">
        <v>55390</v>
      </c>
      <c r="I68" s="31">
        <v>634982</v>
      </c>
      <c r="J68" s="31">
        <v>198886</v>
      </c>
      <c r="K68" s="31">
        <v>18981</v>
      </c>
      <c r="L68" s="31">
        <v>338008</v>
      </c>
      <c r="M68" s="31">
        <v>592594</v>
      </c>
      <c r="O68" s="30"/>
    </row>
    <row r="69" spans="1:15" x14ac:dyDescent="0.25">
      <c r="A69" t="s">
        <v>119</v>
      </c>
      <c r="B69" s="31">
        <v>5505095</v>
      </c>
      <c r="C69" s="31">
        <v>647001</v>
      </c>
      <c r="D69" s="31">
        <v>188873</v>
      </c>
      <c r="E69" s="31">
        <v>0</v>
      </c>
      <c r="F69" s="31">
        <v>22817</v>
      </c>
      <c r="G69" s="31">
        <v>2197000</v>
      </c>
      <c r="H69" s="31">
        <v>563135</v>
      </c>
      <c r="I69" s="31">
        <v>317491</v>
      </c>
      <c r="J69" s="31">
        <v>218447</v>
      </c>
      <c r="K69" s="31">
        <v>28306</v>
      </c>
      <c r="L69" s="31">
        <v>419758</v>
      </c>
      <c r="M69" s="31">
        <v>902267</v>
      </c>
      <c r="O69" s="30"/>
    </row>
    <row r="70" spans="1:15" x14ac:dyDescent="0.25">
      <c r="A70" t="s">
        <v>120</v>
      </c>
      <c r="B70" s="31">
        <v>18725842</v>
      </c>
      <c r="C70" s="31">
        <v>103019</v>
      </c>
      <c r="D70" s="31">
        <v>525807</v>
      </c>
      <c r="E70" s="31">
        <v>0</v>
      </c>
      <c r="F70" s="31">
        <v>45127</v>
      </c>
      <c r="G70" s="31">
        <v>10837000</v>
      </c>
      <c r="H70" s="31">
        <v>2104831</v>
      </c>
      <c r="I70" s="31">
        <v>1416497</v>
      </c>
      <c r="J70" s="31">
        <v>488179</v>
      </c>
      <c r="K70" s="31">
        <v>62723</v>
      </c>
      <c r="L70" s="31">
        <v>989345</v>
      </c>
      <c r="M70" s="31">
        <v>2153314</v>
      </c>
      <c r="O70" s="30"/>
    </row>
    <row r="71" spans="1:15" x14ac:dyDescent="0.25">
      <c r="A71" t="s">
        <v>121</v>
      </c>
      <c r="B71" s="31">
        <v>19881746</v>
      </c>
      <c r="C71" s="31">
        <v>1998433</v>
      </c>
      <c r="D71" s="31">
        <v>197440</v>
      </c>
      <c r="E71" s="31">
        <v>0</v>
      </c>
      <c r="F71" s="31">
        <v>0</v>
      </c>
      <c r="G71" s="31">
        <v>13735000</v>
      </c>
      <c r="H71" s="31">
        <v>1080111</v>
      </c>
      <c r="I71" s="31">
        <v>732671</v>
      </c>
      <c r="J71" s="31">
        <v>445975</v>
      </c>
      <c r="K71" s="31">
        <v>22266</v>
      </c>
      <c r="L71" s="31">
        <v>595363</v>
      </c>
      <c r="M71" s="31">
        <v>1074487</v>
      </c>
      <c r="O71" s="30"/>
    </row>
    <row r="72" spans="1:15" x14ac:dyDescent="0.25">
      <c r="A72" t="s">
        <v>122</v>
      </c>
      <c r="B72" s="31">
        <v>2662565</v>
      </c>
      <c r="C72" s="31">
        <v>117458</v>
      </c>
      <c r="D72" s="31">
        <v>1211565</v>
      </c>
      <c r="E72" s="31">
        <v>0</v>
      </c>
      <c r="F72" s="31">
        <v>0</v>
      </c>
      <c r="G72" s="31">
        <v>166000</v>
      </c>
      <c r="H72" s="31">
        <v>36927</v>
      </c>
      <c r="I72" s="31">
        <v>537292</v>
      </c>
      <c r="J72" s="31">
        <v>159309</v>
      </c>
      <c r="K72" s="31">
        <v>7949</v>
      </c>
      <c r="L72" s="31">
        <v>140829</v>
      </c>
      <c r="M72" s="31">
        <v>285236</v>
      </c>
      <c r="O72" s="30"/>
    </row>
    <row r="73" spans="1:15" x14ac:dyDescent="0.25">
      <c r="A73" t="s">
        <v>123</v>
      </c>
      <c r="B73" s="31">
        <v>91912828</v>
      </c>
      <c r="C73" s="31">
        <v>8551</v>
      </c>
      <c r="D73" s="31">
        <v>3548</v>
      </c>
      <c r="E73" s="31">
        <v>0</v>
      </c>
      <c r="F73" s="31">
        <v>22208</v>
      </c>
      <c r="G73" s="31">
        <v>65170000</v>
      </c>
      <c r="H73" s="31">
        <v>2474099</v>
      </c>
      <c r="I73" s="31">
        <v>7033642</v>
      </c>
      <c r="J73" s="31">
        <v>3215304</v>
      </c>
      <c r="K73" s="31">
        <v>264981</v>
      </c>
      <c r="L73" s="31">
        <v>4117439</v>
      </c>
      <c r="M73" s="31">
        <v>9603056</v>
      </c>
      <c r="O73" s="30"/>
    </row>
    <row r="74" spans="1:15" x14ac:dyDescent="0.25">
      <c r="A74" t="s">
        <v>124</v>
      </c>
      <c r="B74" s="31">
        <v>27325681</v>
      </c>
      <c r="C74" s="31">
        <v>560016</v>
      </c>
      <c r="D74" s="31">
        <v>112091</v>
      </c>
      <c r="E74" s="31">
        <v>0</v>
      </c>
      <c r="F74" s="31">
        <v>27380</v>
      </c>
      <c r="G74" s="31">
        <v>15398000</v>
      </c>
      <c r="H74" s="31">
        <v>2686429</v>
      </c>
      <c r="I74" s="31">
        <v>2588771</v>
      </c>
      <c r="J74" s="31">
        <v>916794</v>
      </c>
      <c r="K74" s="31">
        <v>171215</v>
      </c>
      <c r="L74" s="31">
        <v>2069786</v>
      </c>
      <c r="M74" s="31">
        <v>2795199</v>
      </c>
      <c r="O74" s="30"/>
    </row>
    <row r="75" spans="1:15" x14ac:dyDescent="0.25">
      <c r="A75" t="s">
        <v>125</v>
      </c>
      <c r="B75" s="31">
        <v>92712648</v>
      </c>
      <c r="C75" s="31">
        <v>0</v>
      </c>
      <c r="D75" s="31">
        <v>0</v>
      </c>
      <c r="E75" s="31">
        <v>0</v>
      </c>
      <c r="F75" s="31">
        <v>19065</v>
      </c>
      <c r="G75" s="31">
        <v>64124000</v>
      </c>
      <c r="H75" s="31">
        <v>5114370</v>
      </c>
      <c r="I75" s="31">
        <v>7717469</v>
      </c>
      <c r="J75" s="31">
        <v>4020597</v>
      </c>
      <c r="K75" s="31">
        <v>315735</v>
      </c>
      <c r="L75" s="31">
        <v>4797389</v>
      </c>
      <c r="M75" s="31">
        <v>6604023</v>
      </c>
      <c r="O75" s="30"/>
    </row>
    <row r="76" spans="1:15" x14ac:dyDescent="0.25">
      <c r="A76" t="s">
        <v>126</v>
      </c>
      <c r="B76" s="31">
        <v>61492584</v>
      </c>
      <c r="C76" s="31">
        <v>0</v>
      </c>
      <c r="D76" s="31">
        <v>27009</v>
      </c>
      <c r="E76" s="31">
        <v>0</v>
      </c>
      <c r="F76" s="31">
        <v>0</v>
      </c>
      <c r="G76" s="31">
        <v>35755000</v>
      </c>
      <c r="H76" s="31">
        <v>6074468</v>
      </c>
      <c r="I76" s="31">
        <v>5470611</v>
      </c>
      <c r="J76" s="31">
        <v>3366861</v>
      </c>
      <c r="K76" s="31">
        <v>300685</v>
      </c>
      <c r="L76" s="31">
        <v>3757078</v>
      </c>
      <c r="M76" s="31">
        <v>6740872</v>
      </c>
      <c r="O76" s="30"/>
    </row>
    <row r="77" spans="1:15" x14ac:dyDescent="0.25">
      <c r="A77" t="s">
        <v>127</v>
      </c>
      <c r="B77" s="31">
        <v>2870432</v>
      </c>
      <c r="C77" s="31">
        <v>138469</v>
      </c>
      <c r="D77" s="31">
        <v>1422939</v>
      </c>
      <c r="E77" s="31">
        <v>0</v>
      </c>
      <c r="F77" s="31">
        <v>0</v>
      </c>
      <c r="G77" s="31">
        <v>178000</v>
      </c>
      <c r="H77" s="31">
        <v>36927</v>
      </c>
      <c r="I77" s="31">
        <v>488447</v>
      </c>
      <c r="J77" s="31">
        <v>106293</v>
      </c>
      <c r="K77" s="31">
        <v>10217</v>
      </c>
      <c r="L77" s="31">
        <v>201245</v>
      </c>
      <c r="M77" s="31">
        <v>287895</v>
      </c>
      <c r="O77" s="30"/>
    </row>
    <row r="78" spans="1:15" x14ac:dyDescent="0.25">
      <c r="A78" t="s">
        <v>128</v>
      </c>
      <c r="B78" s="31">
        <v>104814570</v>
      </c>
      <c r="C78" s="31">
        <v>250742</v>
      </c>
      <c r="D78" s="31">
        <v>272095</v>
      </c>
      <c r="E78" s="31">
        <v>0</v>
      </c>
      <c r="F78" s="31">
        <v>134062</v>
      </c>
      <c r="G78" s="31">
        <v>78570000</v>
      </c>
      <c r="H78" s="31">
        <v>2464868</v>
      </c>
      <c r="I78" s="31">
        <v>7644201</v>
      </c>
      <c r="J78" s="31">
        <v>1982674</v>
      </c>
      <c r="K78" s="31">
        <v>335530</v>
      </c>
      <c r="L78" s="31">
        <v>5044149</v>
      </c>
      <c r="M78" s="31">
        <v>8116249</v>
      </c>
      <c r="O78" s="30"/>
    </row>
    <row r="79" spans="1:15" x14ac:dyDescent="0.25">
      <c r="A79" t="s">
        <v>129</v>
      </c>
      <c r="B79" s="31">
        <v>17880645</v>
      </c>
      <c r="C79" s="31">
        <v>104469</v>
      </c>
      <c r="D79" s="31">
        <v>141713</v>
      </c>
      <c r="E79" s="31">
        <v>0</v>
      </c>
      <c r="F79" s="31">
        <v>0</v>
      </c>
      <c r="G79" s="31">
        <v>10618000</v>
      </c>
      <c r="H79" s="31">
        <v>1338599</v>
      </c>
      <c r="I79" s="31">
        <v>1343230</v>
      </c>
      <c r="J79" s="31">
        <v>908235</v>
      </c>
      <c r="K79" s="31">
        <v>59409</v>
      </c>
      <c r="L79" s="31">
        <v>1330590</v>
      </c>
      <c r="M79" s="31">
        <v>2036400</v>
      </c>
      <c r="O79" s="30"/>
    </row>
    <row r="80" spans="1:15" x14ac:dyDescent="0.25">
      <c r="A80" t="s">
        <v>130</v>
      </c>
      <c r="B80" s="31">
        <v>12647435</v>
      </c>
      <c r="C80" s="31">
        <v>195709</v>
      </c>
      <c r="D80" s="31">
        <v>269191</v>
      </c>
      <c r="E80" s="31">
        <v>0</v>
      </c>
      <c r="F80" s="31">
        <v>43707</v>
      </c>
      <c r="G80" s="31">
        <v>6705000</v>
      </c>
      <c r="H80" s="31">
        <v>1864806</v>
      </c>
      <c r="I80" s="31">
        <v>1001317</v>
      </c>
      <c r="J80" s="31">
        <v>342346</v>
      </c>
      <c r="K80" s="31">
        <v>30571</v>
      </c>
      <c r="L80" s="31">
        <v>793070</v>
      </c>
      <c r="M80" s="31">
        <v>1401718</v>
      </c>
      <c r="O80" s="30"/>
    </row>
    <row r="81" spans="1:15" x14ac:dyDescent="0.25">
      <c r="A81" t="s">
        <v>131</v>
      </c>
      <c r="B81" s="31">
        <v>100278903</v>
      </c>
      <c r="C81" s="31">
        <v>26517</v>
      </c>
      <c r="D81" s="31">
        <v>2524</v>
      </c>
      <c r="E81" s="31">
        <v>0</v>
      </c>
      <c r="F81" s="31">
        <v>0</v>
      </c>
      <c r="G81" s="31">
        <v>64637000</v>
      </c>
      <c r="H81" s="31">
        <v>8317775</v>
      </c>
      <c r="I81" s="31">
        <v>6935953</v>
      </c>
      <c r="J81" s="31">
        <v>4629633</v>
      </c>
      <c r="K81" s="31">
        <v>398620</v>
      </c>
      <c r="L81" s="31">
        <v>4746725</v>
      </c>
      <c r="M81" s="31">
        <v>10584156</v>
      </c>
      <c r="O81" s="30"/>
    </row>
    <row r="82" spans="1:15" x14ac:dyDescent="0.25">
      <c r="A82" t="s">
        <v>132</v>
      </c>
      <c r="B82" s="31">
        <v>7132210</v>
      </c>
      <c r="C82" s="31">
        <v>479643</v>
      </c>
      <c r="D82" s="31">
        <v>1085499</v>
      </c>
      <c r="E82" s="31">
        <v>0</v>
      </c>
      <c r="F82" s="31">
        <v>34682</v>
      </c>
      <c r="G82" s="31">
        <v>2615000</v>
      </c>
      <c r="H82" s="31">
        <v>249256</v>
      </c>
      <c r="I82" s="31">
        <v>805939</v>
      </c>
      <c r="J82" s="31">
        <v>628255</v>
      </c>
      <c r="K82" s="31">
        <v>17146</v>
      </c>
      <c r="L82" s="31">
        <v>442911</v>
      </c>
      <c r="M82" s="31">
        <v>773879</v>
      </c>
      <c r="O82" s="30"/>
    </row>
    <row r="83" spans="1:15" x14ac:dyDescent="0.25">
      <c r="A83" t="s">
        <v>133</v>
      </c>
      <c r="B83" s="31">
        <v>60196675</v>
      </c>
      <c r="C83" s="31">
        <v>161456</v>
      </c>
      <c r="D83" s="31">
        <v>3720</v>
      </c>
      <c r="E83" s="31">
        <v>142119</v>
      </c>
      <c r="F83" s="31">
        <v>17138</v>
      </c>
      <c r="G83" s="31">
        <v>37930000</v>
      </c>
      <c r="H83" s="31">
        <v>4865113</v>
      </c>
      <c r="I83" s="31">
        <v>3932001</v>
      </c>
      <c r="J83" s="31">
        <v>2889229</v>
      </c>
      <c r="K83" s="31">
        <v>220393</v>
      </c>
      <c r="L83" s="31">
        <v>3410925</v>
      </c>
      <c r="M83" s="31">
        <v>6624581</v>
      </c>
      <c r="O83" s="30"/>
    </row>
    <row r="84" spans="1:15" x14ac:dyDescent="0.25">
      <c r="A84" t="s">
        <v>134</v>
      </c>
      <c r="B84" s="31">
        <v>25223678</v>
      </c>
      <c r="C84" s="31">
        <v>547818</v>
      </c>
      <c r="D84" s="31">
        <v>8963</v>
      </c>
      <c r="E84" s="31">
        <v>7307</v>
      </c>
      <c r="F84" s="31">
        <v>102929</v>
      </c>
      <c r="G84" s="31">
        <v>15555000</v>
      </c>
      <c r="H84" s="31">
        <v>849318</v>
      </c>
      <c r="I84" s="31">
        <v>2075901</v>
      </c>
      <c r="J84" s="31">
        <v>2212714</v>
      </c>
      <c r="K84" s="31">
        <v>131730</v>
      </c>
      <c r="L84" s="31">
        <v>1366120</v>
      </c>
      <c r="M84" s="31">
        <v>2365878</v>
      </c>
      <c r="O84" s="30"/>
    </row>
    <row r="85" spans="1:15" x14ac:dyDescent="0.25">
      <c r="A85" t="s">
        <v>135</v>
      </c>
      <c r="B85" s="31">
        <v>67967710</v>
      </c>
      <c r="C85" s="31">
        <v>43639</v>
      </c>
      <c r="D85" s="31">
        <v>3746</v>
      </c>
      <c r="E85" s="31">
        <v>0</v>
      </c>
      <c r="F85" s="31">
        <v>21397</v>
      </c>
      <c r="G85" s="31">
        <v>45169000</v>
      </c>
      <c r="H85" s="31">
        <v>4117345</v>
      </c>
      <c r="I85" s="31">
        <v>6081170</v>
      </c>
      <c r="J85" s="31">
        <v>3081963</v>
      </c>
      <c r="K85" s="31">
        <v>389091</v>
      </c>
      <c r="L85" s="31">
        <v>2836914</v>
      </c>
      <c r="M85" s="31">
        <v>6223445</v>
      </c>
      <c r="O85" s="30"/>
    </row>
    <row r="86" spans="1:15" x14ac:dyDescent="0.25">
      <c r="A86" t="s">
        <v>136</v>
      </c>
      <c r="B86" s="31">
        <v>2899398</v>
      </c>
      <c r="C86" s="31">
        <v>135560</v>
      </c>
      <c r="D86" s="31">
        <v>558787</v>
      </c>
      <c r="E86" s="31">
        <v>0</v>
      </c>
      <c r="F86" s="31">
        <v>0</v>
      </c>
      <c r="G86" s="31">
        <v>272000</v>
      </c>
      <c r="H86" s="31">
        <v>110781</v>
      </c>
      <c r="I86" s="31">
        <v>244224</v>
      </c>
      <c r="J86" s="31">
        <v>459031</v>
      </c>
      <c r="K86" s="31">
        <v>16713</v>
      </c>
      <c r="L86" s="31">
        <v>364986</v>
      </c>
      <c r="M86" s="31">
        <v>737316</v>
      </c>
      <c r="O86" s="30"/>
    </row>
    <row r="87" spans="1:15" x14ac:dyDescent="0.25">
      <c r="A87" t="s">
        <v>137</v>
      </c>
      <c r="B87" s="31">
        <v>30942761</v>
      </c>
      <c r="C87" s="31">
        <v>864303</v>
      </c>
      <c r="D87" s="31">
        <v>15812</v>
      </c>
      <c r="E87" s="31">
        <v>36218</v>
      </c>
      <c r="F87" s="31">
        <v>21296</v>
      </c>
      <c r="G87" s="31">
        <v>22145000</v>
      </c>
      <c r="H87" s="31">
        <v>1200123</v>
      </c>
      <c r="I87" s="31">
        <v>1538609</v>
      </c>
      <c r="J87" s="31">
        <v>875838</v>
      </c>
      <c r="K87" s="31">
        <v>76688</v>
      </c>
      <c r="L87" s="31">
        <v>1730368</v>
      </c>
      <c r="M87" s="31">
        <v>2438506</v>
      </c>
      <c r="O87" s="30"/>
    </row>
    <row r="88" spans="1:15" x14ac:dyDescent="0.25">
      <c r="A88" t="s">
        <v>138</v>
      </c>
      <c r="B88" s="31">
        <v>65182907</v>
      </c>
      <c r="C88" s="31">
        <v>0</v>
      </c>
      <c r="D88" s="31">
        <v>3765</v>
      </c>
      <c r="E88" s="31">
        <v>0</v>
      </c>
      <c r="F88" s="31">
        <v>17848</v>
      </c>
      <c r="G88" s="31">
        <v>47847000</v>
      </c>
      <c r="H88" s="31">
        <v>2741819</v>
      </c>
      <c r="I88" s="31">
        <v>5250809</v>
      </c>
      <c r="J88" s="31">
        <v>1931191</v>
      </c>
      <c r="K88" s="31">
        <v>331349</v>
      </c>
      <c r="L88" s="31">
        <v>3598137</v>
      </c>
      <c r="M88" s="31">
        <v>3460989</v>
      </c>
      <c r="O88" s="30"/>
    </row>
    <row r="89" spans="1:15" x14ac:dyDescent="0.25">
      <c r="A89" t="s">
        <v>139</v>
      </c>
      <c r="B89" s="31">
        <v>91200882</v>
      </c>
      <c r="C89" s="31">
        <v>4890</v>
      </c>
      <c r="D89" s="31">
        <v>0</v>
      </c>
      <c r="E89" s="31">
        <v>0</v>
      </c>
      <c r="F89" s="31">
        <v>0</v>
      </c>
      <c r="G89" s="31">
        <v>63026000</v>
      </c>
      <c r="H89" s="31">
        <v>3369576</v>
      </c>
      <c r="I89" s="31">
        <v>7717469</v>
      </c>
      <c r="J89" s="31">
        <v>6047597</v>
      </c>
      <c r="K89" s="31">
        <v>576312</v>
      </c>
      <c r="L89" s="31">
        <v>3955592</v>
      </c>
      <c r="M89" s="31">
        <v>6503446</v>
      </c>
      <c r="O89" s="30"/>
    </row>
    <row r="90" spans="1:15" s="27" customFormat="1" ht="24.6" customHeight="1" x14ac:dyDescent="0.25">
      <c r="A90" s="27" t="s">
        <v>140</v>
      </c>
      <c r="B90" s="28">
        <f>SUM(B91:B95)</f>
        <v>170311002</v>
      </c>
      <c r="C90" s="28">
        <f t="shared" ref="C90:M90" si="17">SUM(C91:C95)</f>
        <v>12823959</v>
      </c>
      <c r="D90" s="28">
        <f t="shared" si="17"/>
        <v>4199691</v>
      </c>
      <c r="E90" s="28">
        <f t="shared" si="17"/>
        <v>2330</v>
      </c>
      <c r="F90" s="28">
        <f t="shared" si="17"/>
        <v>263966</v>
      </c>
      <c r="G90" s="28">
        <f t="shared" si="17"/>
        <v>59982000</v>
      </c>
      <c r="H90" s="28">
        <f t="shared" si="17"/>
        <v>3812696</v>
      </c>
      <c r="I90" s="28">
        <f t="shared" si="17"/>
        <v>13456725</v>
      </c>
      <c r="J90" s="28">
        <f t="shared" si="17"/>
        <v>23958991</v>
      </c>
      <c r="K90" s="28">
        <f t="shared" si="17"/>
        <v>857946</v>
      </c>
      <c r="L90" s="28">
        <f t="shared" si="17"/>
        <v>9045914</v>
      </c>
      <c r="M90" s="28">
        <f t="shared" si="17"/>
        <v>41906784</v>
      </c>
      <c r="O90" s="30"/>
    </row>
    <row r="91" spans="1:15" x14ac:dyDescent="0.25">
      <c r="A91" t="s">
        <v>141</v>
      </c>
      <c r="B91" s="32">
        <v>13165919</v>
      </c>
      <c r="C91" s="32">
        <v>550983</v>
      </c>
      <c r="D91" s="32">
        <v>63967</v>
      </c>
      <c r="E91" s="32">
        <v>0</v>
      </c>
      <c r="F91" s="32">
        <v>0</v>
      </c>
      <c r="G91" s="32">
        <v>8620000</v>
      </c>
      <c r="H91" s="32">
        <v>184634</v>
      </c>
      <c r="I91" s="32">
        <v>488447</v>
      </c>
      <c r="J91" s="32">
        <v>195816</v>
      </c>
      <c r="K91" s="32">
        <v>36004</v>
      </c>
      <c r="L91" s="32">
        <v>637776</v>
      </c>
      <c r="M91" s="32">
        <v>2388292</v>
      </c>
      <c r="O91" s="30"/>
    </row>
    <row r="92" spans="1:15" x14ac:dyDescent="0.25">
      <c r="A92" t="s">
        <v>142</v>
      </c>
      <c r="B92" s="32">
        <v>5594710</v>
      </c>
      <c r="C92" s="32">
        <v>164126</v>
      </c>
      <c r="D92" s="32">
        <v>1312860</v>
      </c>
      <c r="E92" s="32">
        <v>0</v>
      </c>
      <c r="F92" s="32">
        <v>0</v>
      </c>
      <c r="G92" s="32">
        <v>2385000</v>
      </c>
      <c r="H92" s="32">
        <v>120012</v>
      </c>
      <c r="I92" s="32">
        <v>708249</v>
      </c>
      <c r="J92" s="32">
        <v>271736</v>
      </c>
      <c r="K92" s="32">
        <v>12331</v>
      </c>
      <c r="L92" s="32">
        <v>206555</v>
      </c>
      <c r="M92" s="32">
        <v>413841</v>
      </c>
      <c r="O92" s="30"/>
    </row>
    <row r="93" spans="1:15" x14ac:dyDescent="0.25">
      <c r="A93" t="s">
        <v>143</v>
      </c>
      <c r="B93" s="32">
        <v>37106835</v>
      </c>
      <c r="C93" s="32">
        <v>9027</v>
      </c>
      <c r="D93" s="32">
        <v>21600</v>
      </c>
      <c r="E93" s="32">
        <v>2330</v>
      </c>
      <c r="F93" s="32">
        <v>0</v>
      </c>
      <c r="G93" s="32">
        <v>25786000</v>
      </c>
      <c r="H93" s="32">
        <v>147706</v>
      </c>
      <c r="I93" s="32">
        <v>928050</v>
      </c>
      <c r="J93" s="32">
        <v>8049357</v>
      </c>
      <c r="K93" s="32">
        <v>25274</v>
      </c>
      <c r="L93" s="32">
        <v>406195</v>
      </c>
      <c r="M93" s="32">
        <v>1731296</v>
      </c>
      <c r="O93" s="30"/>
    </row>
    <row r="94" spans="1:15" x14ac:dyDescent="0.25">
      <c r="A94" t="s">
        <v>63</v>
      </c>
      <c r="B94" s="32">
        <v>104540236</v>
      </c>
      <c r="C94" s="32">
        <v>11645619</v>
      </c>
      <c r="D94" s="32">
        <v>828066</v>
      </c>
      <c r="E94" s="32">
        <v>0</v>
      </c>
      <c r="F94" s="32">
        <v>117431</v>
      </c>
      <c r="G94" s="32">
        <v>17867000</v>
      </c>
      <c r="H94" s="32">
        <v>3231100</v>
      </c>
      <c r="I94" s="32">
        <v>11087755</v>
      </c>
      <c r="J94" s="32">
        <v>14828767</v>
      </c>
      <c r="K94" s="32">
        <v>766325</v>
      </c>
      <c r="L94" s="32">
        <v>7474888</v>
      </c>
      <c r="M94" s="32">
        <v>36693285</v>
      </c>
      <c r="O94" s="30"/>
    </row>
    <row r="95" spans="1:15" x14ac:dyDescent="0.25">
      <c r="A95" t="s">
        <v>144</v>
      </c>
      <c r="B95" s="32">
        <v>9903302</v>
      </c>
      <c r="C95" s="32">
        <v>454204</v>
      </c>
      <c r="D95" s="32">
        <v>1973198</v>
      </c>
      <c r="E95" s="32">
        <v>0</v>
      </c>
      <c r="F95" s="32">
        <v>146535</v>
      </c>
      <c r="G95" s="32">
        <v>5324000</v>
      </c>
      <c r="H95" s="32">
        <v>129244</v>
      </c>
      <c r="I95" s="32">
        <v>244224</v>
      </c>
      <c r="J95" s="32">
        <v>613315</v>
      </c>
      <c r="K95" s="32">
        <v>18012</v>
      </c>
      <c r="L95" s="32">
        <v>320500</v>
      </c>
      <c r="M95" s="32">
        <v>680070</v>
      </c>
      <c r="O95" s="30"/>
    </row>
    <row r="96" spans="1:15" s="27" customFormat="1" ht="24" customHeight="1" x14ac:dyDescent="0.25">
      <c r="A96" s="27" t="s">
        <v>145</v>
      </c>
      <c r="B96" s="28">
        <f>SUM(B97:B110)</f>
        <v>213637086</v>
      </c>
      <c r="C96" s="28">
        <f t="shared" ref="C96:M96" si="18">SUM(C97:C110)</f>
        <v>30175293</v>
      </c>
      <c r="D96" s="28">
        <f t="shared" si="18"/>
        <v>11456190</v>
      </c>
      <c r="E96" s="28">
        <f t="shared" si="18"/>
        <v>18004</v>
      </c>
      <c r="F96" s="28">
        <f t="shared" si="18"/>
        <v>1769068</v>
      </c>
      <c r="G96" s="28">
        <f t="shared" si="18"/>
        <v>112377000</v>
      </c>
      <c r="H96" s="28">
        <f t="shared" si="18"/>
        <v>3434197</v>
      </c>
      <c r="I96" s="28">
        <f t="shared" si="18"/>
        <v>16704900</v>
      </c>
      <c r="J96" s="28">
        <f t="shared" si="18"/>
        <v>12212768</v>
      </c>
      <c r="K96" s="28">
        <f t="shared" si="18"/>
        <v>563507</v>
      </c>
      <c r="L96" s="28">
        <f t="shared" si="18"/>
        <v>7387125</v>
      </c>
      <c r="M96" s="28">
        <f t="shared" si="18"/>
        <v>17539034</v>
      </c>
      <c r="O96" s="30"/>
    </row>
    <row r="97" spans="1:15" x14ac:dyDescent="0.25">
      <c r="A97" t="s">
        <v>146</v>
      </c>
      <c r="B97" s="32">
        <v>9137050</v>
      </c>
      <c r="C97" s="32">
        <v>2290848</v>
      </c>
      <c r="D97" s="32">
        <v>659165</v>
      </c>
      <c r="E97" s="32">
        <v>1271</v>
      </c>
      <c r="F97" s="32">
        <v>176755</v>
      </c>
      <c r="G97" s="32">
        <v>3724000</v>
      </c>
      <c r="H97" s="32">
        <v>110781</v>
      </c>
      <c r="I97" s="32">
        <v>561714</v>
      </c>
      <c r="J97" s="32">
        <v>510703</v>
      </c>
      <c r="K97" s="32">
        <v>30038</v>
      </c>
      <c r="L97" s="32">
        <v>402156</v>
      </c>
      <c r="M97" s="32">
        <v>669619</v>
      </c>
      <c r="O97" s="30"/>
    </row>
    <row r="98" spans="1:15" x14ac:dyDescent="0.25">
      <c r="A98" t="s">
        <v>147</v>
      </c>
      <c r="B98" s="32">
        <v>7651035</v>
      </c>
      <c r="C98" s="32">
        <v>2586365</v>
      </c>
      <c r="D98" s="32">
        <v>647258</v>
      </c>
      <c r="E98" s="32">
        <v>0</v>
      </c>
      <c r="F98" s="32">
        <v>0</v>
      </c>
      <c r="G98" s="32">
        <v>1140000</v>
      </c>
      <c r="H98" s="32">
        <v>295415</v>
      </c>
      <c r="I98" s="32">
        <v>1269963</v>
      </c>
      <c r="J98" s="32">
        <v>569525</v>
      </c>
      <c r="K98" s="32">
        <v>16790</v>
      </c>
      <c r="L98" s="32">
        <v>393690</v>
      </c>
      <c r="M98" s="32">
        <v>732029</v>
      </c>
      <c r="O98" s="30"/>
    </row>
    <row r="99" spans="1:15" x14ac:dyDescent="0.25">
      <c r="A99" t="s">
        <v>148</v>
      </c>
      <c r="B99" s="32">
        <v>49366079</v>
      </c>
      <c r="C99" s="32">
        <v>293543</v>
      </c>
      <c r="D99" s="32">
        <v>368752</v>
      </c>
      <c r="E99" s="32">
        <v>424</v>
      </c>
      <c r="F99" s="32">
        <v>870590</v>
      </c>
      <c r="G99" s="32">
        <v>40933000</v>
      </c>
      <c r="H99" s="32">
        <v>766232</v>
      </c>
      <c r="I99" s="32">
        <v>781516</v>
      </c>
      <c r="J99" s="32">
        <v>3378973</v>
      </c>
      <c r="K99" s="32">
        <v>27413</v>
      </c>
      <c r="L99" s="32">
        <v>487638</v>
      </c>
      <c r="M99" s="32">
        <v>1457998</v>
      </c>
      <c r="O99" s="30"/>
    </row>
    <row r="100" spans="1:15" x14ac:dyDescent="0.25">
      <c r="A100" t="s">
        <v>149</v>
      </c>
      <c r="B100" s="32">
        <v>4055517</v>
      </c>
      <c r="C100" s="32">
        <v>1221331</v>
      </c>
      <c r="D100" s="32">
        <v>713164</v>
      </c>
      <c r="E100" s="32">
        <v>0</v>
      </c>
      <c r="F100" s="32">
        <v>0</v>
      </c>
      <c r="G100" s="32">
        <v>303000</v>
      </c>
      <c r="H100" s="32">
        <v>64622</v>
      </c>
      <c r="I100" s="32">
        <v>976895</v>
      </c>
      <c r="J100" s="32">
        <v>269226</v>
      </c>
      <c r="K100" s="32">
        <v>12356</v>
      </c>
      <c r="L100" s="32">
        <v>202155</v>
      </c>
      <c r="M100" s="32">
        <v>292768</v>
      </c>
      <c r="O100" s="30"/>
    </row>
    <row r="101" spans="1:15" x14ac:dyDescent="0.25">
      <c r="A101" t="s">
        <v>150</v>
      </c>
      <c r="B101" s="32">
        <v>4069430</v>
      </c>
      <c r="C101" s="32">
        <v>559200</v>
      </c>
      <c r="D101" s="32">
        <v>1203983</v>
      </c>
      <c r="E101" s="32">
        <v>0</v>
      </c>
      <c r="F101" s="32">
        <v>0</v>
      </c>
      <c r="G101" s="32">
        <v>1318000</v>
      </c>
      <c r="H101" s="32">
        <v>18463</v>
      </c>
      <c r="I101" s="32">
        <v>268646</v>
      </c>
      <c r="J101" s="32">
        <v>220266</v>
      </c>
      <c r="K101" s="32">
        <v>11846</v>
      </c>
      <c r="L101" s="32">
        <v>179337</v>
      </c>
      <c r="M101" s="32">
        <v>289689</v>
      </c>
      <c r="O101" s="30"/>
    </row>
    <row r="102" spans="1:15" x14ac:dyDescent="0.25">
      <c r="A102" t="s">
        <v>154</v>
      </c>
      <c r="B102" s="32">
        <v>5068316</v>
      </c>
      <c r="C102" s="32">
        <v>102284</v>
      </c>
      <c r="D102" s="32">
        <v>809371</v>
      </c>
      <c r="E102" s="32">
        <v>0</v>
      </c>
      <c r="F102" s="32">
        <v>0</v>
      </c>
      <c r="G102" s="32">
        <v>1695000</v>
      </c>
      <c r="H102" s="32">
        <v>147707</v>
      </c>
      <c r="I102" s="32">
        <v>317491</v>
      </c>
      <c r="J102" s="32">
        <v>142322</v>
      </c>
      <c r="K102" s="32">
        <v>16177</v>
      </c>
      <c r="L102" s="32">
        <v>318921</v>
      </c>
      <c r="M102" s="32">
        <v>1519043</v>
      </c>
      <c r="O102" s="30"/>
    </row>
    <row r="103" spans="1:15" x14ac:dyDescent="0.25">
      <c r="A103" t="s">
        <v>151</v>
      </c>
      <c r="B103" s="32">
        <v>14213547</v>
      </c>
      <c r="C103" s="32">
        <v>855477</v>
      </c>
      <c r="D103" s="32">
        <v>1559318</v>
      </c>
      <c r="E103" s="32">
        <v>0</v>
      </c>
      <c r="F103" s="32">
        <v>3448</v>
      </c>
      <c r="G103" s="32">
        <v>6642000</v>
      </c>
      <c r="H103" s="32">
        <v>406195</v>
      </c>
      <c r="I103" s="32">
        <v>1514187</v>
      </c>
      <c r="J103" s="32">
        <v>662564</v>
      </c>
      <c r="K103" s="32">
        <v>71312</v>
      </c>
      <c r="L103" s="32">
        <v>726035</v>
      </c>
      <c r="M103" s="32">
        <v>1773011</v>
      </c>
      <c r="O103" s="30"/>
    </row>
    <row r="104" spans="1:15" x14ac:dyDescent="0.25">
      <c r="A104" t="s">
        <v>152</v>
      </c>
      <c r="B104" s="32">
        <v>23231759</v>
      </c>
      <c r="C104" s="32">
        <v>6048585</v>
      </c>
      <c r="D104" s="32">
        <v>1682410</v>
      </c>
      <c r="E104" s="32">
        <v>0</v>
      </c>
      <c r="F104" s="32">
        <v>0</v>
      </c>
      <c r="G104" s="32">
        <v>4571000</v>
      </c>
      <c r="H104" s="32">
        <v>784696</v>
      </c>
      <c r="I104" s="32">
        <v>4396026</v>
      </c>
      <c r="J104" s="32">
        <v>1726992</v>
      </c>
      <c r="K104" s="32">
        <v>140095</v>
      </c>
      <c r="L104" s="32">
        <v>1377257</v>
      </c>
      <c r="M104" s="32">
        <v>2504698</v>
      </c>
      <c r="O104" s="30"/>
    </row>
    <row r="105" spans="1:15" x14ac:dyDescent="0.25">
      <c r="A105" t="s">
        <v>153</v>
      </c>
      <c r="B105" s="32">
        <v>35836580</v>
      </c>
      <c r="C105" s="32">
        <v>2923126</v>
      </c>
      <c r="D105" s="32">
        <v>365715</v>
      </c>
      <c r="E105" s="32">
        <v>1271</v>
      </c>
      <c r="F105" s="32">
        <v>0</v>
      </c>
      <c r="G105" s="32">
        <v>30577000</v>
      </c>
      <c r="H105" s="32">
        <v>64622</v>
      </c>
      <c r="I105" s="32">
        <v>634982</v>
      </c>
      <c r="J105" s="32">
        <v>560909</v>
      </c>
      <c r="K105" s="32">
        <v>16203</v>
      </c>
      <c r="L105" s="32">
        <v>290124</v>
      </c>
      <c r="M105" s="32">
        <v>402628</v>
      </c>
      <c r="O105" s="30"/>
    </row>
    <row r="106" spans="1:15" x14ac:dyDescent="0.25">
      <c r="A106" t="s">
        <v>155</v>
      </c>
      <c r="B106" s="32">
        <v>3895094</v>
      </c>
      <c r="C106" s="32">
        <v>457496</v>
      </c>
      <c r="D106" s="32">
        <v>1320837</v>
      </c>
      <c r="E106" s="32">
        <v>0</v>
      </c>
      <c r="F106" s="32">
        <v>0</v>
      </c>
      <c r="G106" s="32">
        <v>396000</v>
      </c>
      <c r="H106" s="32">
        <v>46159</v>
      </c>
      <c r="I106" s="32">
        <v>634982</v>
      </c>
      <c r="J106" s="32">
        <v>354839</v>
      </c>
      <c r="K106" s="32">
        <v>16585</v>
      </c>
      <c r="L106" s="32">
        <v>287302</v>
      </c>
      <c r="M106" s="32">
        <v>380894</v>
      </c>
      <c r="O106" s="30"/>
    </row>
    <row r="107" spans="1:15" x14ac:dyDescent="0.25">
      <c r="A107" t="s">
        <v>156</v>
      </c>
      <c r="B107" s="32">
        <v>5481611</v>
      </c>
      <c r="C107" s="32">
        <v>1348062</v>
      </c>
      <c r="D107" s="32">
        <v>860768</v>
      </c>
      <c r="E107" s="32">
        <v>0</v>
      </c>
      <c r="F107" s="32">
        <v>0</v>
      </c>
      <c r="G107" s="32">
        <v>931000</v>
      </c>
      <c r="H107" s="32">
        <v>83085</v>
      </c>
      <c r="I107" s="32">
        <v>1147851</v>
      </c>
      <c r="J107" s="32">
        <v>362413</v>
      </c>
      <c r="K107" s="32">
        <v>13630</v>
      </c>
      <c r="L107" s="32">
        <v>276013</v>
      </c>
      <c r="M107" s="32">
        <v>458789</v>
      </c>
      <c r="O107" s="30"/>
    </row>
    <row r="108" spans="1:15" x14ac:dyDescent="0.25">
      <c r="A108" t="s">
        <v>157</v>
      </c>
      <c r="B108" s="32">
        <v>18833656</v>
      </c>
      <c r="C108" s="32">
        <v>3146311</v>
      </c>
      <c r="D108" s="32">
        <v>273355</v>
      </c>
      <c r="E108" s="32">
        <v>3071</v>
      </c>
      <c r="F108" s="32">
        <v>59121</v>
      </c>
      <c r="G108" s="32">
        <v>5858000</v>
      </c>
      <c r="H108" s="32">
        <v>129244</v>
      </c>
      <c r="I108" s="32">
        <v>1807255</v>
      </c>
      <c r="J108" s="32">
        <v>2017660</v>
      </c>
      <c r="K108" s="32">
        <v>100640</v>
      </c>
      <c r="L108" s="32">
        <v>1034288</v>
      </c>
      <c r="M108" s="32">
        <v>4404711</v>
      </c>
      <c r="O108" s="30"/>
    </row>
    <row r="109" spans="1:15" x14ac:dyDescent="0.25">
      <c r="A109" t="s">
        <v>158</v>
      </c>
      <c r="B109" s="32">
        <v>12268536</v>
      </c>
      <c r="C109" s="32">
        <v>6845285</v>
      </c>
      <c r="D109" s="32">
        <v>435824</v>
      </c>
      <c r="E109" s="32">
        <v>8578</v>
      </c>
      <c r="F109" s="32">
        <v>181217</v>
      </c>
      <c r="G109" s="32">
        <v>1203000</v>
      </c>
      <c r="H109" s="32">
        <v>129244</v>
      </c>
      <c r="I109" s="32">
        <v>976895</v>
      </c>
      <c r="J109" s="32">
        <v>754617</v>
      </c>
      <c r="K109" s="32">
        <v>37756</v>
      </c>
      <c r="L109" s="32">
        <v>630621</v>
      </c>
      <c r="M109" s="32">
        <v>1065499</v>
      </c>
      <c r="O109" s="30"/>
    </row>
    <row r="110" spans="1:15" x14ac:dyDescent="0.25">
      <c r="A110" t="s">
        <v>159</v>
      </c>
      <c r="B110" s="32">
        <v>20528876</v>
      </c>
      <c r="C110" s="32">
        <v>1497380</v>
      </c>
      <c r="D110" s="32">
        <v>556270</v>
      </c>
      <c r="E110" s="32">
        <v>3389</v>
      </c>
      <c r="F110" s="32">
        <v>477937</v>
      </c>
      <c r="G110" s="32">
        <v>13086000</v>
      </c>
      <c r="H110" s="32">
        <v>387732</v>
      </c>
      <c r="I110" s="32">
        <v>1416497</v>
      </c>
      <c r="J110" s="32">
        <v>681759</v>
      </c>
      <c r="K110" s="32">
        <v>52666</v>
      </c>
      <c r="L110" s="32">
        <v>781588</v>
      </c>
      <c r="M110" s="32">
        <v>1587658</v>
      </c>
      <c r="O110" s="30"/>
    </row>
    <row r="111" spans="1:15" s="27" customFormat="1" ht="23.45" customHeight="1" x14ac:dyDescent="0.25">
      <c r="A111" s="27" t="s">
        <v>160</v>
      </c>
      <c r="B111" s="28">
        <f>SUM(B112:B131)</f>
        <v>153079319</v>
      </c>
      <c r="C111" s="28">
        <f t="shared" ref="C111:M111" si="19">SUM(C112:C131)</f>
        <v>31002902</v>
      </c>
      <c r="D111" s="28">
        <f t="shared" si="19"/>
        <v>31047156</v>
      </c>
      <c r="E111" s="28">
        <f t="shared" si="19"/>
        <v>0</v>
      </c>
      <c r="F111" s="28">
        <f t="shared" si="19"/>
        <v>0</v>
      </c>
      <c r="G111" s="28">
        <f t="shared" si="19"/>
        <v>25756000</v>
      </c>
      <c r="H111" s="28">
        <f t="shared" si="19"/>
        <v>3037231</v>
      </c>
      <c r="I111" s="28">
        <f t="shared" si="19"/>
        <v>26815761</v>
      </c>
      <c r="J111" s="28">
        <f t="shared" si="19"/>
        <v>10845121</v>
      </c>
      <c r="K111" s="28">
        <f t="shared" si="19"/>
        <v>643523</v>
      </c>
      <c r="L111" s="28">
        <f t="shared" si="19"/>
        <v>8753889</v>
      </c>
      <c r="M111" s="28">
        <f t="shared" si="19"/>
        <v>15177736</v>
      </c>
      <c r="O111" s="30"/>
    </row>
    <row r="112" spans="1:15" x14ac:dyDescent="0.25">
      <c r="A112" t="s">
        <v>161</v>
      </c>
      <c r="B112" s="32">
        <v>4004813</v>
      </c>
      <c r="C112" s="32">
        <v>1223714</v>
      </c>
      <c r="D112" s="32">
        <v>961140</v>
      </c>
      <c r="E112" s="32">
        <v>0</v>
      </c>
      <c r="F112" s="32">
        <v>0</v>
      </c>
      <c r="G112" s="32">
        <v>261000</v>
      </c>
      <c r="H112" s="32">
        <v>64622</v>
      </c>
      <c r="I112" s="32">
        <v>512870</v>
      </c>
      <c r="J112" s="32">
        <v>379271</v>
      </c>
      <c r="K112" s="32">
        <v>10089</v>
      </c>
      <c r="L112" s="32">
        <v>208134</v>
      </c>
      <c r="M112" s="37">
        <v>383973</v>
      </c>
      <c r="O112" s="30"/>
    </row>
    <row r="113" spans="1:16" x14ac:dyDescent="0.25">
      <c r="A113" t="s">
        <v>162</v>
      </c>
      <c r="B113" s="32">
        <v>8918198</v>
      </c>
      <c r="C113" s="32">
        <v>1844767</v>
      </c>
      <c r="D113" s="32">
        <v>1566047</v>
      </c>
      <c r="E113" s="32">
        <v>0</v>
      </c>
      <c r="F113" s="32">
        <v>0</v>
      </c>
      <c r="G113" s="32">
        <v>1255000</v>
      </c>
      <c r="H113" s="32">
        <v>203096</v>
      </c>
      <c r="I113" s="32">
        <v>1611876</v>
      </c>
      <c r="J113" s="32">
        <v>740470</v>
      </c>
      <c r="K113" s="32">
        <v>44049</v>
      </c>
      <c r="L113" s="32">
        <v>640534</v>
      </c>
      <c r="M113" s="37">
        <v>1012359</v>
      </c>
      <c r="O113" s="30"/>
    </row>
    <row r="114" spans="1:16" x14ac:dyDescent="0.25">
      <c r="A114" t="s">
        <v>163</v>
      </c>
      <c r="B114" s="32">
        <v>3826025</v>
      </c>
      <c r="C114" s="32">
        <v>869899</v>
      </c>
      <c r="D114" s="32">
        <v>1167448</v>
      </c>
      <c r="E114" s="32">
        <v>0</v>
      </c>
      <c r="F114" s="32">
        <v>0</v>
      </c>
      <c r="G114" s="32">
        <v>628000</v>
      </c>
      <c r="H114" s="32">
        <v>55390</v>
      </c>
      <c r="I114" s="32">
        <v>439603</v>
      </c>
      <c r="J114" s="32">
        <v>176689</v>
      </c>
      <c r="K114" s="32">
        <v>11821</v>
      </c>
      <c r="L114" s="32">
        <v>172449</v>
      </c>
      <c r="M114" s="37">
        <v>304726</v>
      </c>
      <c r="O114" s="30"/>
    </row>
    <row r="115" spans="1:16" x14ac:dyDescent="0.25">
      <c r="A115" t="s">
        <v>164</v>
      </c>
      <c r="B115" s="32">
        <v>5034425</v>
      </c>
      <c r="C115" s="32">
        <v>1696527</v>
      </c>
      <c r="D115" s="32">
        <v>559615</v>
      </c>
      <c r="E115" s="32">
        <v>0</v>
      </c>
      <c r="F115" s="32">
        <v>0</v>
      </c>
      <c r="G115" s="32">
        <v>513000</v>
      </c>
      <c r="H115" s="32">
        <v>73854</v>
      </c>
      <c r="I115" s="32">
        <v>757093</v>
      </c>
      <c r="J115" s="32">
        <v>633200</v>
      </c>
      <c r="K115" s="32">
        <v>18650</v>
      </c>
      <c r="L115" s="32">
        <v>301287</v>
      </c>
      <c r="M115" s="37">
        <v>481199</v>
      </c>
      <c r="O115" s="30"/>
    </row>
    <row r="116" spans="1:16" x14ac:dyDescent="0.25">
      <c r="A116" t="s">
        <v>165</v>
      </c>
      <c r="B116" s="32">
        <v>12092606</v>
      </c>
      <c r="C116" s="32">
        <v>3289962</v>
      </c>
      <c r="D116" s="32">
        <v>2814162</v>
      </c>
      <c r="E116" s="32">
        <v>0</v>
      </c>
      <c r="F116" s="32">
        <v>0</v>
      </c>
      <c r="G116" s="32">
        <v>1904000</v>
      </c>
      <c r="H116" s="32">
        <v>147707</v>
      </c>
      <c r="I116" s="32">
        <v>1611876</v>
      </c>
      <c r="J116" s="32">
        <v>631574</v>
      </c>
      <c r="K116" s="32">
        <v>31590</v>
      </c>
      <c r="L116" s="32">
        <v>655685</v>
      </c>
      <c r="M116" s="37">
        <v>1006050</v>
      </c>
      <c r="O116" s="30"/>
    </row>
    <row r="117" spans="1:16" x14ac:dyDescent="0.25">
      <c r="A117" t="s">
        <v>166</v>
      </c>
      <c r="B117" s="32">
        <v>16538539</v>
      </c>
      <c r="C117" s="32">
        <v>2378652</v>
      </c>
      <c r="D117" s="32">
        <v>2893647</v>
      </c>
      <c r="E117" s="32">
        <v>0</v>
      </c>
      <c r="F117" s="32">
        <v>0</v>
      </c>
      <c r="G117" s="32">
        <v>2898000</v>
      </c>
      <c r="H117" s="32">
        <v>461586</v>
      </c>
      <c r="I117" s="32">
        <v>4420449</v>
      </c>
      <c r="J117" s="32">
        <v>893790</v>
      </c>
      <c r="K117" s="32">
        <v>65659</v>
      </c>
      <c r="L117" s="32">
        <v>939496</v>
      </c>
      <c r="M117" s="37">
        <v>1587260</v>
      </c>
      <c r="O117" s="30"/>
    </row>
    <row r="118" spans="1:16" x14ac:dyDescent="0.25">
      <c r="A118" t="s">
        <v>167</v>
      </c>
      <c r="B118" s="32">
        <v>2874532</v>
      </c>
      <c r="C118" s="32">
        <v>528568</v>
      </c>
      <c r="D118" s="32">
        <v>1256211</v>
      </c>
      <c r="E118" s="32">
        <v>0</v>
      </c>
      <c r="F118" s="32">
        <v>0</v>
      </c>
      <c r="G118" s="32">
        <v>84000</v>
      </c>
      <c r="H118" s="32">
        <v>9232</v>
      </c>
      <c r="I118" s="32">
        <v>366336</v>
      </c>
      <c r="J118" s="32">
        <v>207076</v>
      </c>
      <c r="K118" s="32">
        <v>7058</v>
      </c>
      <c r="L118" s="32">
        <v>131453</v>
      </c>
      <c r="M118" s="37">
        <v>284598</v>
      </c>
      <c r="O118" s="30"/>
      <c r="P118" s="37"/>
    </row>
    <row r="119" spans="1:16" x14ac:dyDescent="0.25">
      <c r="A119" t="s">
        <v>168</v>
      </c>
      <c r="B119" s="32">
        <v>5663727</v>
      </c>
      <c r="C119" s="32">
        <v>2016351</v>
      </c>
      <c r="D119" s="32">
        <v>927660</v>
      </c>
      <c r="E119" s="32">
        <v>0</v>
      </c>
      <c r="F119" s="32">
        <v>0</v>
      </c>
      <c r="G119" s="32">
        <v>439000</v>
      </c>
      <c r="H119" s="32">
        <v>9232</v>
      </c>
      <c r="I119" s="32">
        <v>659404</v>
      </c>
      <c r="J119" s="32">
        <v>864116</v>
      </c>
      <c r="K119" s="32">
        <v>13579</v>
      </c>
      <c r="L119" s="32">
        <v>304610</v>
      </c>
      <c r="M119" s="37">
        <v>429775</v>
      </c>
      <c r="O119" s="30"/>
    </row>
    <row r="120" spans="1:16" x14ac:dyDescent="0.25">
      <c r="A120" t="s">
        <v>169</v>
      </c>
      <c r="B120" s="32">
        <v>2854131</v>
      </c>
      <c r="C120" s="32">
        <v>337263</v>
      </c>
      <c r="D120" s="32">
        <v>1218621</v>
      </c>
      <c r="E120" s="32">
        <v>0</v>
      </c>
      <c r="F120" s="32">
        <v>0</v>
      </c>
      <c r="G120" s="32">
        <v>199000</v>
      </c>
      <c r="H120" s="32">
        <v>64622</v>
      </c>
      <c r="I120" s="32">
        <v>415180</v>
      </c>
      <c r="J120" s="32">
        <v>137721</v>
      </c>
      <c r="K120" s="32">
        <v>9630</v>
      </c>
      <c r="L120" s="32">
        <v>172449</v>
      </c>
      <c r="M120" s="37">
        <v>299645</v>
      </c>
      <c r="O120" s="30"/>
    </row>
    <row r="121" spans="1:16" x14ac:dyDescent="0.25">
      <c r="A121" t="s">
        <v>170</v>
      </c>
      <c r="B121" s="32">
        <v>19017971</v>
      </c>
      <c r="C121" s="32">
        <v>2272700</v>
      </c>
      <c r="D121" s="32">
        <v>1786278</v>
      </c>
      <c r="E121" s="32">
        <v>0</v>
      </c>
      <c r="F121" s="32">
        <v>0</v>
      </c>
      <c r="G121" s="32">
        <v>4519000</v>
      </c>
      <c r="H121" s="32">
        <v>1080111</v>
      </c>
      <c r="I121" s="32">
        <v>4469293</v>
      </c>
      <c r="J121" s="32">
        <v>1187303</v>
      </c>
      <c r="K121" s="32">
        <v>79261</v>
      </c>
      <c r="L121" s="32">
        <v>1233044</v>
      </c>
      <c r="M121" s="37">
        <v>2390981</v>
      </c>
      <c r="O121" s="30"/>
    </row>
    <row r="122" spans="1:16" x14ac:dyDescent="0.25">
      <c r="A122" t="s">
        <v>171</v>
      </c>
      <c r="B122" s="32">
        <v>7712996</v>
      </c>
      <c r="C122" s="32">
        <v>453138</v>
      </c>
      <c r="D122" s="32">
        <v>2376674</v>
      </c>
      <c r="E122" s="32">
        <v>0</v>
      </c>
      <c r="F122" s="32">
        <v>0</v>
      </c>
      <c r="G122" s="32">
        <v>1736000</v>
      </c>
      <c r="H122" s="32">
        <v>129244</v>
      </c>
      <c r="I122" s="32">
        <v>1367653</v>
      </c>
      <c r="J122" s="32">
        <v>457291</v>
      </c>
      <c r="K122" s="32">
        <v>19311</v>
      </c>
      <c r="L122" s="32">
        <v>474436</v>
      </c>
      <c r="M122" s="37">
        <v>699249</v>
      </c>
      <c r="O122" s="30"/>
    </row>
    <row r="123" spans="1:16" x14ac:dyDescent="0.25">
      <c r="A123" t="s">
        <v>172</v>
      </c>
      <c r="B123" s="32">
        <v>14432008</v>
      </c>
      <c r="C123" s="32">
        <v>1408039</v>
      </c>
      <c r="D123" s="32">
        <v>1752444</v>
      </c>
      <c r="E123" s="32">
        <v>0</v>
      </c>
      <c r="F123" s="32">
        <v>0</v>
      </c>
      <c r="G123" s="32">
        <v>5691000</v>
      </c>
      <c r="H123" s="32">
        <v>64622</v>
      </c>
      <c r="I123" s="32">
        <v>1929367</v>
      </c>
      <c r="J123" s="32">
        <v>580856</v>
      </c>
      <c r="K123" s="32">
        <v>208015</v>
      </c>
      <c r="L123" s="32">
        <v>881649</v>
      </c>
      <c r="M123" s="37">
        <v>1916016</v>
      </c>
      <c r="O123" s="30"/>
    </row>
    <row r="124" spans="1:16" x14ac:dyDescent="0.25">
      <c r="A124" t="s">
        <v>173</v>
      </c>
      <c r="B124" s="32">
        <v>3895857</v>
      </c>
      <c r="C124" s="32">
        <v>415328</v>
      </c>
      <c r="D124" s="32">
        <v>1539737</v>
      </c>
      <c r="E124" s="32">
        <v>0</v>
      </c>
      <c r="F124" s="32">
        <v>0</v>
      </c>
      <c r="G124" s="32">
        <v>628000</v>
      </c>
      <c r="H124" s="32">
        <v>120012</v>
      </c>
      <c r="I124" s="32">
        <v>439603</v>
      </c>
      <c r="J124" s="32">
        <v>151121</v>
      </c>
      <c r="K124" s="32">
        <v>7924</v>
      </c>
      <c r="L124" s="32">
        <v>215932</v>
      </c>
      <c r="M124" s="37">
        <v>378200</v>
      </c>
      <c r="O124" s="30"/>
    </row>
    <row r="125" spans="1:16" x14ac:dyDescent="0.25">
      <c r="A125" t="s">
        <v>174</v>
      </c>
      <c r="B125" s="32">
        <v>4702996</v>
      </c>
      <c r="C125" s="32">
        <v>523054</v>
      </c>
      <c r="D125" s="32">
        <v>2109256</v>
      </c>
      <c r="E125" s="32">
        <v>0</v>
      </c>
      <c r="F125" s="32">
        <v>0</v>
      </c>
      <c r="G125" s="32">
        <v>732000</v>
      </c>
      <c r="H125" s="37">
        <v>18463</v>
      </c>
      <c r="I125" s="32">
        <v>390758</v>
      </c>
      <c r="J125" s="32">
        <v>363413</v>
      </c>
      <c r="K125" s="32">
        <v>10547</v>
      </c>
      <c r="L125" s="32">
        <v>244276</v>
      </c>
      <c r="M125" s="37">
        <v>311229</v>
      </c>
      <c r="O125" s="30"/>
    </row>
    <row r="126" spans="1:16" x14ac:dyDescent="0.25">
      <c r="A126" t="s">
        <v>175</v>
      </c>
      <c r="B126" s="32">
        <v>8447097</v>
      </c>
      <c r="C126" s="32">
        <v>2760276</v>
      </c>
      <c r="D126" s="32">
        <v>1426938</v>
      </c>
      <c r="E126" s="32">
        <v>0</v>
      </c>
      <c r="F126" s="32">
        <v>0</v>
      </c>
      <c r="G126" s="32">
        <v>1004000</v>
      </c>
      <c r="H126" s="37">
        <v>92317</v>
      </c>
      <c r="I126" s="32">
        <v>1440920</v>
      </c>
      <c r="J126" s="32">
        <v>709093</v>
      </c>
      <c r="K126" s="32">
        <v>19821</v>
      </c>
      <c r="L126" s="32">
        <v>405038</v>
      </c>
      <c r="M126" s="37">
        <v>588694</v>
      </c>
      <c r="O126" s="30"/>
    </row>
    <row r="127" spans="1:16" x14ac:dyDescent="0.25">
      <c r="A127" t="s">
        <v>176</v>
      </c>
      <c r="B127" s="32">
        <v>2469689</v>
      </c>
      <c r="C127" s="32">
        <v>575875</v>
      </c>
      <c r="D127" s="32">
        <v>662681</v>
      </c>
      <c r="E127" s="32">
        <v>0</v>
      </c>
      <c r="F127" s="32">
        <v>0</v>
      </c>
      <c r="G127" s="32">
        <v>126000</v>
      </c>
      <c r="H127" s="37">
        <v>18463</v>
      </c>
      <c r="I127" s="32">
        <v>464025</v>
      </c>
      <c r="J127" s="32">
        <v>186278</v>
      </c>
      <c r="K127" s="32">
        <v>4433</v>
      </c>
      <c r="L127" s="32">
        <v>180580</v>
      </c>
      <c r="M127" s="37">
        <v>251354</v>
      </c>
      <c r="O127" s="30"/>
    </row>
    <row r="128" spans="1:16" x14ac:dyDescent="0.25">
      <c r="A128" t="s">
        <v>177</v>
      </c>
      <c r="B128" s="32">
        <v>5991496</v>
      </c>
      <c r="C128" s="32">
        <v>1517796</v>
      </c>
      <c r="D128" s="32">
        <v>1142194</v>
      </c>
      <c r="E128" s="32">
        <v>0</v>
      </c>
      <c r="F128" s="32">
        <v>0</v>
      </c>
      <c r="G128" s="32">
        <v>377000</v>
      </c>
      <c r="H128" s="37">
        <v>92317</v>
      </c>
      <c r="I128" s="32">
        <v>1099007</v>
      </c>
      <c r="J128" s="32">
        <v>495511</v>
      </c>
      <c r="K128" s="32">
        <v>17961</v>
      </c>
      <c r="L128" s="32">
        <v>407800</v>
      </c>
      <c r="M128" s="37">
        <v>841910</v>
      </c>
      <c r="O128" s="30"/>
    </row>
    <row r="129" spans="1:15" x14ac:dyDescent="0.25">
      <c r="A129" t="s">
        <v>178</v>
      </c>
      <c r="B129" s="32">
        <v>9906551</v>
      </c>
      <c r="C129" s="32">
        <v>3897214</v>
      </c>
      <c r="D129" s="32">
        <v>914562</v>
      </c>
      <c r="E129" s="32">
        <v>0</v>
      </c>
      <c r="F129" s="32">
        <v>0</v>
      </c>
      <c r="G129" s="32">
        <v>983000</v>
      </c>
      <c r="H129" s="37">
        <v>184634</v>
      </c>
      <c r="I129" s="32">
        <v>1929367</v>
      </c>
      <c r="J129" s="32">
        <v>921277</v>
      </c>
      <c r="K129" s="32">
        <v>19337</v>
      </c>
      <c r="L129" s="32">
        <v>413110</v>
      </c>
      <c r="M129" s="37">
        <v>644050</v>
      </c>
      <c r="O129" s="30"/>
    </row>
    <row r="130" spans="1:15" x14ac:dyDescent="0.25">
      <c r="A130" t="s">
        <v>179</v>
      </c>
      <c r="B130" s="32">
        <v>3797268</v>
      </c>
      <c r="C130" s="32">
        <v>540059</v>
      </c>
      <c r="D130" s="32">
        <v>1792183</v>
      </c>
      <c r="E130" s="32">
        <v>0</v>
      </c>
      <c r="F130" s="32">
        <v>0</v>
      </c>
      <c r="G130" s="32">
        <v>586000</v>
      </c>
      <c r="H130" s="37">
        <v>18463</v>
      </c>
      <c r="I130" s="32">
        <v>341913</v>
      </c>
      <c r="J130" s="32">
        <v>174197</v>
      </c>
      <c r="K130" s="32">
        <v>9604</v>
      </c>
      <c r="L130" s="32">
        <v>121742</v>
      </c>
      <c r="M130" s="37">
        <v>213107</v>
      </c>
      <c r="O130" s="30"/>
    </row>
    <row r="131" spans="1:15" x14ac:dyDescent="0.25">
      <c r="A131" t="s">
        <v>180</v>
      </c>
      <c r="B131" s="32">
        <v>10898394</v>
      </c>
      <c r="C131" s="32">
        <v>2453720</v>
      </c>
      <c r="D131" s="32">
        <v>2179658</v>
      </c>
      <c r="E131" s="32">
        <v>0</v>
      </c>
      <c r="F131" s="32">
        <v>0</v>
      </c>
      <c r="G131" s="32">
        <v>1193000</v>
      </c>
      <c r="H131" s="37">
        <v>129244</v>
      </c>
      <c r="I131" s="32">
        <v>2149168</v>
      </c>
      <c r="J131" s="32">
        <v>954874</v>
      </c>
      <c r="K131" s="32">
        <v>35184</v>
      </c>
      <c r="L131" s="32">
        <v>650185</v>
      </c>
      <c r="M131" s="37">
        <v>1153361</v>
      </c>
      <c r="O131" s="30"/>
    </row>
    <row r="132" spans="1:15" s="27" customFormat="1" ht="24.6" customHeight="1" x14ac:dyDescent="0.25">
      <c r="A132" s="27" t="s">
        <v>181</v>
      </c>
      <c r="B132" s="28">
        <f>SUM(B133:B145)</f>
        <v>99678572</v>
      </c>
      <c r="C132" s="28">
        <f t="shared" ref="C132:M132" si="20">SUM(C133:C145)</f>
        <v>15621109</v>
      </c>
      <c r="D132" s="28">
        <f t="shared" si="20"/>
        <v>36855177</v>
      </c>
      <c r="E132" s="28">
        <f t="shared" si="20"/>
        <v>2859</v>
      </c>
      <c r="F132" s="28">
        <f t="shared" si="20"/>
        <v>0</v>
      </c>
      <c r="G132" s="28">
        <f t="shared" si="20"/>
        <v>9751000</v>
      </c>
      <c r="H132" s="28">
        <f t="shared" si="20"/>
        <v>1320136</v>
      </c>
      <c r="I132" s="28">
        <f t="shared" si="20"/>
        <v>13505571</v>
      </c>
      <c r="J132" s="28">
        <f t="shared" si="20"/>
        <v>8617517</v>
      </c>
      <c r="K132" s="28">
        <f t="shared" si="20"/>
        <v>298710</v>
      </c>
      <c r="L132" s="28">
        <f t="shared" si="20"/>
        <v>5161274</v>
      </c>
      <c r="M132" s="28">
        <f t="shared" si="20"/>
        <v>8545219</v>
      </c>
      <c r="O132" s="30"/>
    </row>
    <row r="133" spans="1:15" x14ac:dyDescent="0.25">
      <c r="A133" t="s">
        <v>182</v>
      </c>
      <c r="B133" s="32">
        <v>7005039</v>
      </c>
      <c r="C133" s="32">
        <v>1353709</v>
      </c>
      <c r="D133" s="32">
        <v>2451525</v>
      </c>
      <c r="E133" s="32">
        <v>0</v>
      </c>
      <c r="F133" s="32">
        <v>0</v>
      </c>
      <c r="G133" s="32">
        <v>784000</v>
      </c>
      <c r="H133" s="37">
        <v>83085</v>
      </c>
      <c r="I133" s="32">
        <v>928050</v>
      </c>
      <c r="J133" s="32">
        <v>464632</v>
      </c>
      <c r="K133" s="32">
        <v>18827</v>
      </c>
      <c r="L133" s="32">
        <v>354273</v>
      </c>
      <c r="M133" s="37">
        <v>566938</v>
      </c>
      <c r="O133" s="30"/>
    </row>
    <row r="134" spans="1:15" x14ac:dyDescent="0.25">
      <c r="A134" t="s">
        <v>183</v>
      </c>
      <c r="B134" s="32">
        <v>6252071</v>
      </c>
      <c r="C134" s="32">
        <v>939125</v>
      </c>
      <c r="D134" s="32">
        <v>2766881</v>
      </c>
      <c r="E134" s="32">
        <v>0</v>
      </c>
      <c r="F134" s="32">
        <v>0</v>
      </c>
      <c r="G134" s="32">
        <v>335000</v>
      </c>
      <c r="H134" s="37">
        <v>36927</v>
      </c>
      <c r="I134" s="32">
        <v>1050162</v>
      </c>
      <c r="J134" s="32">
        <v>447293</v>
      </c>
      <c r="K134" s="32">
        <v>14497</v>
      </c>
      <c r="L134" s="32">
        <v>259749</v>
      </c>
      <c r="M134" s="37">
        <v>402437</v>
      </c>
      <c r="O134" s="30"/>
    </row>
    <row r="135" spans="1:15" x14ac:dyDescent="0.25">
      <c r="A135" t="s">
        <v>184</v>
      </c>
      <c r="B135" s="32">
        <v>4328641</v>
      </c>
      <c r="C135" s="32">
        <v>833925</v>
      </c>
      <c r="D135" s="32">
        <v>1577659</v>
      </c>
      <c r="E135" s="32">
        <v>2859</v>
      </c>
      <c r="F135" s="32">
        <v>0</v>
      </c>
      <c r="G135" s="32">
        <v>241000</v>
      </c>
      <c r="H135" s="37">
        <v>36927</v>
      </c>
      <c r="I135" s="32">
        <v>610559</v>
      </c>
      <c r="J135" s="32">
        <v>435074</v>
      </c>
      <c r="K135" s="32">
        <v>7872</v>
      </c>
      <c r="L135" s="32">
        <v>232196</v>
      </c>
      <c r="M135" s="37">
        <v>350570</v>
      </c>
      <c r="O135" s="30"/>
    </row>
    <row r="136" spans="1:15" x14ac:dyDescent="0.25">
      <c r="A136" t="s">
        <v>185</v>
      </c>
      <c r="B136" s="32">
        <v>8257005</v>
      </c>
      <c r="C136" s="32">
        <v>1159786</v>
      </c>
      <c r="D136" s="32">
        <v>4105085</v>
      </c>
      <c r="E136" s="32">
        <v>0</v>
      </c>
      <c r="F136" s="32">
        <v>0</v>
      </c>
      <c r="G136" s="32">
        <v>1025000</v>
      </c>
      <c r="H136" s="37">
        <v>46159</v>
      </c>
      <c r="I136" s="32">
        <v>586137</v>
      </c>
      <c r="J136" s="32">
        <v>519495</v>
      </c>
      <c r="K136" s="32">
        <v>14955</v>
      </c>
      <c r="L136" s="32">
        <v>302323</v>
      </c>
      <c r="M136" s="37">
        <v>498065</v>
      </c>
      <c r="O136" s="30"/>
    </row>
    <row r="137" spans="1:15" x14ac:dyDescent="0.25">
      <c r="A137" t="s">
        <v>186</v>
      </c>
      <c r="B137" s="32">
        <v>5454478</v>
      </c>
      <c r="C137" s="32">
        <v>1263801</v>
      </c>
      <c r="D137" s="32">
        <v>1560077</v>
      </c>
      <c r="E137" s="32">
        <v>0</v>
      </c>
      <c r="F137" s="32">
        <v>0</v>
      </c>
      <c r="G137" s="32">
        <v>241000</v>
      </c>
      <c r="H137" s="37">
        <v>46159</v>
      </c>
      <c r="I137" s="32">
        <v>805938</v>
      </c>
      <c r="J137" s="32">
        <v>734468</v>
      </c>
      <c r="K137" s="32">
        <v>13095</v>
      </c>
      <c r="L137" s="32">
        <v>325476</v>
      </c>
      <c r="M137" s="37">
        <v>464464</v>
      </c>
      <c r="O137" s="30"/>
    </row>
    <row r="138" spans="1:15" x14ac:dyDescent="0.25">
      <c r="A138" t="s">
        <v>187</v>
      </c>
      <c r="B138" s="32">
        <v>11193257</v>
      </c>
      <c r="C138" s="32">
        <v>1224225</v>
      </c>
      <c r="D138" s="32">
        <v>5457723</v>
      </c>
      <c r="E138" s="32">
        <v>0</v>
      </c>
      <c r="F138" s="32">
        <v>0</v>
      </c>
      <c r="G138" s="32">
        <v>1266000</v>
      </c>
      <c r="H138" s="37">
        <v>55390</v>
      </c>
      <c r="I138" s="32">
        <v>952474</v>
      </c>
      <c r="J138" s="32">
        <v>1053136</v>
      </c>
      <c r="K138" s="32">
        <v>28075</v>
      </c>
      <c r="L138" s="32">
        <v>428915</v>
      </c>
      <c r="M138" s="37">
        <v>727319</v>
      </c>
      <c r="O138" s="30"/>
    </row>
    <row r="139" spans="1:15" x14ac:dyDescent="0.25">
      <c r="A139" t="s">
        <v>188</v>
      </c>
      <c r="B139" s="32">
        <v>2855412</v>
      </c>
      <c r="C139" s="32">
        <v>668534</v>
      </c>
      <c r="D139" s="32">
        <v>844345</v>
      </c>
      <c r="E139" s="32">
        <v>0</v>
      </c>
      <c r="F139" s="32">
        <v>0</v>
      </c>
      <c r="G139" s="32">
        <v>168000</v>
      </c>
      <c r="H139" s="37">
        <v>73854</v>
      </c>
      <c r="I139" s="32">
        <v>293068</v>
      </c>
      <c r="J139" s="32">
        <v>394856</v>
      </c>
      <c r="K139" s="32">
        <v>7516</v>
      </c>
      <c r="L139" s="32">
        <v>142407</v>
      </c>
      <c r="M139" s="37">
        <v>262832</v>
      </c>
      <c r="O139" s="30"/>
    </row>
    <row r="140" spans="1:15" x14ac:dyDescent="0.25">
      <c r="A140" t="s">
        <v>189</v>
      </c>
      <c r="B140" s="32">
        <v>5960816</v>
      </c>
      <c r="C140" s="32">
        <v>803105</v>
      </c>
      <c r="D140" s="32">
        <v>2568840</v>
      </c>
      <c r="E140" s="32">
        <v>0</v>
      </c>
      <c r="F140" s="32">
        <v>0</v>
      </c>
      <c r="G140" s="32">
        <v>544000</v>
      </c>
      <c r="H140" s="37">
        <v>46159</v>
      </c>
      <c r="I140" s="32">
        <v>659404</v>
      </c>
      <c r="J140" s="32">
        <v>571475</v>
      </c>
      <c r="K140" s="32">
        <v>20636</v>
      </c>
      <c r="L140" s="32">
        <v>322319</v>
      </c>
      <c r="M140" s="37">
        <v>424878</v>
      </c>
      <c r="O140" s="30"/>
    </row>
    <row r="141" spans="1:15" x14ac:dyDescent="0.25">
      <c r="A141" t="s">
        <v>190</v>
      </c>
      <c r="B141" s="32">
        <v>11643302</v>
      </c>
      <c r="C141" s="32">
        <v>1407422</v>
      </c>
      <c r="D141" s="32">
        <v>4112718</v>
      </c>
      <c r="E141" s="32">
        <v>0</v>
      </c>
      <c r="F141" s="32">
        <v>0</v>
      </c>
      <c r="G141" s="32">
        <v>1423000</v>
      </c>
      <c r="H141" s="37">
        <v>129244</v>
      </c>
      <c r="I141" s="32">
        <v>1611876</v>
      </c>
      <c r="J141" s="32">
        <v>1143723</v>
      </c>
      <c r="K141" s="32">
        <v>38060</v>
      </c>
      <c r="L141" s="32">
        <v>685915</v>
      </c>
      <c r="M141" s="37">
        <v>1091344</v>
      </c>
      <c r="O141" s="30"/>
    </row>
    <row r="142" spans="1:15" x14ac:dyDescent="0.25">
      <c r="A142" t="s">
        <v>191</v>
      </c>
      <c r="B142" s="32">
        <v>12120749</v>
      </c>
      <c r="C142" s="32">
        <v>2114551</v>
      </c>
      <c r="D142" s="32">
        <v>3163066</v>
      </c>
      <c r="E142" s="32">
        <v>0</v>
      </c>
      <c r="F142" s="32">
        <v>0</v>
      </c>
      <c r="G142" s="32">
        <v>1224000</v>
      </c>
      <c r="H142" s="37">
        <v>341573</v>
      </c>
      <c r="I142" s="32">
        <v>2198013</v>
      </c>
      <c r="J142" s="32">
        <v>1087247</v>
      </c>
      <c r="K142" s="32">
        <v>50164</v>
      </c>
      <c r="L142" s="32">
        <v>752029</v>
      </c>
      <c r="M142" s="37">
        <v>1190106</v>
      </c>
      <c r="O142" s="30"/>
    </row>
    <row r="143" spans="1:15" x14ac:dyDescent="0.25">
      <c r="A143" t="s">
        <v>192</v>
      </c>
      <c r="B143" s="32">
        <v>9847605</v>
      </c>
      <c r="C143" s="32">
        <v>1461363</v>
      </c>
      <c r="D143" s="32">
        <v>2824047</v>
      </c>
      <c r="E143" s="32">
        <v>0</v>
      </c>
      <c r="F143" s="32">
        <v>0</v>
      </c>
      <c r="G143" s="32">
        <v>879000</v>
      </c>
      <c r="H143" s="37">
        <v>175403</v>
      </c>
      <c r="I143" s="32">
        <v>1978212</v>
      </c>
      <c r="J143" s="32">
        <v>739692</v>
      </c>
      <c r="K143" s="32">
        <v>41271</v>
      </c>
      <c r="L143" s="32">
        <v>610531</v>
      </c>
      <c r="M143" s="37">
        <v>1138086</v>
      </c>
      <c r="O143" s="30"/>
    </row>
    <row r="144" spans="1:15" x14ac:dyDescent="0.25">
      <c r="A144" t="s">
        <v>193</v>
      </c>
      <c r="B144" s="32">
        <v>5231754</v>
      </c>
      <c r="C144" s="32">
        <v>922218</v>
      </c>
      <c r="D144" s="32">
        <v>1856236</v>
      </c>
      <c r="E144" s="32">
        <v>0</v>
      </c>
      <c r="F144" s="32">
        <v>0</v>
      </c>
      <c r="G144" s="32">
        <v>397000</v>
      </c>
      <c r="H144" s="37">
        <v>18463</v>
      </c>
      <c r="I144" s="32">
        <v>708249</v>
      </c>
      <c r="J144" s="32">
        <v>553603</v>
      </c>
      <c r="K144" s="32">
        <v>13145</v>
      </c>
      <c r="L144" s="32">
        <v>236597</v>
      </c>
      <c r="M144" s="37">
        <v>526243</v>
      </c>
      <c r="O144" s="30"/>
    </row>
    <row r="145" spans="1:15" x14ac:dyDescent="0.25">
      <c r="A145" t="s">
        <v>194</v>
      </c>
      <c r="B145" s="32">
        <v>9528443</v>
      </c>
      <c r="C145" s="32">
        <v>1469345</v>
      </c>
      <c r="D145" s="32">
        <v>3566975</v>
      </c>
      <c r="E145" s="32">
        <v>0</v>
      </c>
      <c r="F145" s="32">
        <v>0</v>
      </c>
      <c r="G145" s="32">
        <v>1224000</v>
      </c>
      <c r="H145" s="37">
        <v>230793</v>
      </c>
      <c r="I145" s="32">
        <v>1123429</v>
      </c>
      <c r="J145" s="32">
        <v>472823</v>
      </c>
      <c r="K145" s="32">
        <v>30597</v>
      </c>
      <c r="L145" s="32">
        <v>508544</v>
      </c>
      <c r="M145" s="37">
        <v>901937</v>
      </c>
      <c r="O145" s="30"/>
    </row>
    <row r="146" spans="1:15" s="27" customFormat="1" ht="24.6" customHeight="1" x14ac:dyDescent="0.25">
      <c r="A146" s="27" t="s">
        <v>195</v>
      </c>
      <c r="B146" s="28">
        <f>SUM(B147:B154)</f>
        <v>24964111</v>
      </c>
      <c r="C146" s="28">
        <f t="shared" ref="C146:M146" si="21">SUM(C147:C154)</f>
        <v>2380908</v>
      </c>
      <c r="D146" s="28">
        <f t="shared" si="21"/>
        <v>8424163</v>
      </c>
      <c r="E146" s="28">
        <f t="shared" si="21"/>
        <v>5083</v>
      </c>
      <c r="F146" s="28">
        <f t="shared" si="21"/>
        <v>22614</v>
      </c>
      <c r="G146" s="28">
        <f t="shared" si="21"/>
        <v>2981000</v>
      </c>
      <c r="H146" s="28">
        <f t="shared" si="21"/>
        <v>350805</v>
      </c>
      <c r="I146" s="28">
        <f t="shared" si="21"/>
        <v>3565666</v>
      </c>
      <c r="J146" s="28">
        <f t="shared" si="21"/>
        <v>1571902</v>
      </c>
      <c r="K146" s="28">
        <f t="shared" si="21"/>
        <v>93658</v>
      </c>
      <c r="L146" s="28">
        <f t="shared" si="21"/>
        <v>1617575</v>
      </c>
      <c r="M146" s="28">
        <f t="shared" si="21"/>
        <v>3950737</v>
      </c>
      <c r="O146" s="30"/>
    </row>
    <row r="147" spans="1:15" x14ac:dyDescent="0.25">
      <c r="A147" t="s">
        <v>196</v>
      </c>
      <c r="B147" s="32">
        <v>2080606</v>
      </c>
      <c r="C147" s="32">
        <v>270524</v>
      </c>
      <c r="D147" s="32">
        <v>794209</v>
      </c>
      <c r="E147" s="32">
        <v>1059</v>
      </c>
      <c r="F147" s="32">
        <v>22614</v>
      </c>
      <c r="G147" s="32">
        <v>126000</v>
      </c>
      <c r="H147" s="37">
        <v>9232</v>
      </c>
      <c r="I147" s="32">
        <v>341913</v>
      </c>
      <c r="J147" s="32">
        <v>158671</v>
      </c>
      <c r="K147" s="32">
        <v>7058</v>
      </c>
      <c r="L147" s="32">
        <v>131120</v>
      </c>
      <c r="M147" s="37">
        <v>218206</v>
      </c>
      <c r="O147" s="30"/>
    </row>
    <row r="148" spans="1:15" x14ac:dyDescent="0.25">
      <c r="A148" t="s">
        <v>197</v>
      </c>
      <c r="B148" s="32">
        <v>8823714</v>
      </c>
      <c r="C148" s="32">
        <v>578486</v>
      </c>
      <c r="D148" s="32">
        <v>2598185</v>
      </c>
      <c r="E148" s="32">
        <v>4024</v>
      </c>
      <c r="F148" s="32">
        <v>0</v>
      </c>
      <c r="G148" s="32">
        <v>1987000</v>
      </c>
      <c r="H148" s="37">
        <v>101549</v>
      </c>
      <c r="I148" s="32">
        <v>1269963</v>
      </c>
      <c r="J148" s="32">
        <v>459983</v>
      </c>
      <c r="K148" s="32">
        <v>28129</v>
      </c>
      <c r="L148" s="32">
        <v>517585</v>
      </c>
      <c r="M148" s="37">
        <v>1278810</v>
      </c>
      <c r="O148" s="30"/>
    </row>
    <row r="149" spans="1:15" x14ac:dyDescent="0.25">
      <c r="A149" t="s">
        <v>198</v>
      </c>
      <c r="B149" s="32">
        <v>4352698</v>
      </c>
      <c r="C149" s="32">
        <v>424755</v>
      </c>
      <c r="D149" s="32">
        <v>641791</v>
      </c>
      <c r="E149" s="32">
        <v>0</v>
      </c>
      <c r="F149" s="32">
        <v>0</v>
      </c>
      <c r="G149" s="32">
        <v>523000</v>
      </c>
      <c r="H149" s="37">
        <v>83085</v>
      </c>
      <c r="I149" s="32">
        <v>708249</v>
      </c>
      <c r="J149" s="32">
        <v>333497</v>
      </c>
      <c r="K149" s="32">
        <v>31134</v>
      </c>
      <c r="L149" s="32">
        <v>418086</v>
      </c>
      <c r="M149" s="37">
        <v>1189101</v>
      </c>
      <c r="O149" s="30"/>
    </row>
    <row r="150" spans="1:15" x14ac:dyDescent="0.25">
      <c r="A150" t="s">
        <v>202</v>
      </c>
      <c r="B150" s="32">
        <v>3458698</v>
      </c>
      <c r="C150" s="32">
        <v>709581</v>
      </c>
      <c r="D150" s="32">
        <v>855192</v>
      </c>
      <c r="E150" s="32">
        <v>0</v>
      </c>
      <c r="F150" s="32">
        <v>0</v>
      </c>
      <c r="G150" s="32">
        <v>167000</v>
      </c>
      <c r="H150" s="37">
        <v>83085</v>
      </c>
      <c r="I150" s="32">
        <v>610559</v>
      </c>
      <c r="J150" s="32">
        <v>265125</v>
      </c>
      <c r="K150" s="32">
        <v>10140</v>
      </c>
      <c r="L150" s="32">
        <v>243150</v>
      </c>
      <c r="M150" s="37">
        <v>514866</v>
      </c>
      <c r="O150" s="30"/>
    </row>
    <row r="151" spans="1:15" x14ac:dyDescent="0.25">
      <c r="A151" t="s">
        <v>199</v>
      </c>
      <c r="B151" s="32">
        <v>1310914</v>
      </c>
      <c r="C151" s="32">
        <v>102528</v>
      </c>
      <c r="D151" s="32">
        <v>886831</v>
      </c>
      <c r="E151" s="32">
        <v>0</v>
      </c>
      <c r="F151" s="32">
        <v>0</v>
      </c>
      <c r="G151" s="32">
        <v>21000</v>
      </c>
      <c r="H151" s="37">
        <v>0</v>
      </c>
      <c r="I151" s="32">
        <v>48845</v>
      </c>
      <c r="J151" s="32">
        <v>70404</v>
      </c>
      <c r="K151" s="32">
        <v>4815</v>
      </c>
      <c r="L151" s="32">
        <v>61661</v>
      </c>
      <c r="M151" s="37">
        <v>114830</v>
      </c>
      <c r="O151" s="30"/>
    </row>
    <row r="152" spans="1:15" x14ac:dyDescent="0.25">
      <c r="A152" t="s">
        <v>200</v>
      </c>
      <c r="B152" s="32">
        <v>2664854</v>
      </c>
      <c r="C152" s="32">
        <v>153152</v>
      </c>
      <c r="D152" s="32">
        <v>1090851</v>
      </c>
      <c r="E152" s="32">
        <v>0</v>
      </c>
      <c r="F152" s="32">
        <v>0</v>
      </c>
      <c r="G152" s="32">
        <v>116000</v>
      </c>
      <c r="H152" s="37">
        <v>64622</v>
      </c>
      <c r="I152" s="32">
        <v>390758</v>
      </c>
      <c r="J152" s="32">
        <v>214307</v>
      </c>
      <c r="K152" s="32">
        <v>9325</v>
      </c>
      <c r="L152" s="32">
        <v>180246</v>
      </c>
      <c r="M152" s="37">
        <v>445593</v>
      </c>
      <c r="O152" s="30"/>
    </row>
    <row r="153" spans="1:15" x14ac:dyDescent="0.25">
      <c r="A153" t="s">
        <v>203</v>
      </c>
      <c r="B153" s="32">
        <v>1518838</v>
      </c>
      <c r="C153" s="32">
        <v>131936</v>
      </c>
      <c r="D153" s="32">
        <v>1062869</v>
      </c>
      <c r="E153" s="32">
        <v>0</v>
      </c>
      <c r="F153" s="32">
        <v>0</v>
      </c>
      <c r="G153" s="32">
        <v>31000</v>
      </c>
      <c r="H153" s="37">
        <v>9232</v>
      </c>
      <c r="I153" s="32">
        <v>73267</v>
      </c>
      <c r="J153" s="32">
        <v>51947</v>
      </c>
      <c r="K153" s="32">
        <v>2191</v>
      </c>
      <c r="L153" s="32">
        <v>51950</v>
      </c>
      <c r="M153" s="37">
        <v>104446</v>
      </c>
      <c r="O153" s="30"/>
    </row>
    <row r="154" spans="1:15" x14ac:dyDescent="0.25">
      <c r="A154" t="s">
        <v>201</v>
      </c>
      <c r="B154" s="32">
        <v>753789</v>
      </c>
      <c r="C154" s="32">
        <v>9946</v>
      </c>
      <c r="D154" s="32">
        <v>494235</v>
      </c>
      <c r="E154" s="32">
        <v>0</v>
      </c>
      <c r="F154" s="32">
        <v>0</v>
      </c>
      <c r="G154" s="32">
        <v>10000</v>
      </c>
      <c r="H154" s="37">
        <v>0</v>
      </c>
      <c r="I154" s="32">
        <v>122112</v>
      </c>
      <c r="J154" s="32">
        <v>17968</v>
      </c>
      <c r="K154" s="32">
        <v>866</v>
      </c>
      <c r="L154" s="32">
        <v>13777</v>
      </c>
      <c r="M154" s="37">
        <v>84885</v>
      </c>
      <c r="O154" s="30"/>
    </row>
    <row r="155" spans="1:15" x14ac:dyDescent="0.25">
      <c r="O155" s="30"/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showGridLines="0" workbookViewId="0">
      <pane xSplit="1" ySplit="9" topLeftCell="B98" activePane="bottomRight" state="frozen"/>
      <selection pane="topRight" activeCell="B1" sqref="B1"/>
      <selection pane="bottomLeft" activeCell="A10" sqref="A10"/>
      <selection pane="bottomRight"/>
    </sheetView>
  </sheetViews>
  <sheetFormatPr baseColWidth="10" defaultRowHeight="15" x14ac:dyDescent="0.25"/>
  <cols>
    <col min="1" max="1" width="48.42578125" customWidth="1"/>
    <col min="2" max="2" width="14" bestFit="1" customWidth="1"/>
    <col min="3" max="6" width="13.28515625" customWidth="1"/>
    <col min="7" max="7" width="14.140625" customWidth="1"/>
    <col min="8" max="8" width="15.28515625" customWidth="1"/>
    <col min="9" max="10" width="13.28515625" customWidth="1"/>
    <col min="11" max="11" width="15.28515625" customWidth="1"/>
    <col min="12" max="13" width="13.28515625" customWidth="1"/>
    <col min="15" max="15" width="15.85546875" customWidth="1"/>
  </cols>
  <sheetData>
    <row r="1" spans="1:13" s="1" customFormat="1" x14ac:dyDescent="0.25">
      <c r="A1" s="41" t="s">
        <v>204</v>
      </c>
    </row>
    <row r="2" spans="1:13" s="1" customFormat="1" x14ac:dyDescent="0.25">
      <c r="A2" s="41" t="s">
        <v>55</v>
      </c>
    </row>
    <row r="9" spans="1:13" s="27" customFormat="1" x14ac:dyDescent="0.25">
      <c r="B9" s="35" t="s">
        <v>25</v>
      </c>
      <c r="C9" s="35" t="s">
        <v>205</v>
      </c>
      <c r="D9" s="35" t="s">
        <v>206</v>
      </c>
      <c r="E9" s="35"/>
      <c r="F9" s="35"/>
      <c r="G9" s="35"/>
      <c r="H9" s="35"/>
      <c r="I9" s="35"/>
      <c r="J9" s="35"/>
      <c r="K9" s="35"/>
      <c r="L9" s="35"/>
      <c r="M9" s="35"/>
    </row>
    <row r="10" spans="1:13" s="25" customFormat="1" x14ac:dyDescent="0.25">
      <c r="B10" s="26" t="s">
        <v>207</v>
      </c>
      <c r="C10" s="26"/>
      <c r="D10" s="26" t="s">
        <v>207</v>
      </c>
      <c r="E10" s="26"/>
      <c r="F10" s="26"/>
      <c r="G10" s="26"/>
      <c r="H10" s="26"/>
      <c r="I10" s="26"/>
      <c r="J10" s="26"/>
      <c r="K10" s="26"/>
      <c r="L10" s="26"/>
      <c r="M10" s="26"/>
    </row>
    <row r="11" spans="1:13" s="34" customFormat="1" ht="24" customHeight="1" x14ac:dyDescent="0.25">
      <c r="A11" s="34" t="s">
        <v>56</v>
      </c>
      <c r="B11" s="36">
        <f>+B12+B16+B21</f>
        <v>2252769841</v>
      </c>
      <c r="C11" s="36">
        <f>+C12+C16+C21</f>
        <v>8671164</v>
      </c>
      <c r="D11" s="40">
        <f>+B11/C11</f>
        <v>259.80016535265622</v>
      </c>
      <c r="E11" s="36"/>
      <c r="F11" s="36"/>
      <c r="G11" s="36"/>
      <c r="H11" s="36"/>
      <c r="I11" s="36"/>
      <c r="J11" s="36"/>
      <c r="K11" s="36"/>
      <c r="L11" s="36"/>
      <c r="M11" s="36"/>
    </row>
    <row r="12" spans="1:13" s="27" customFormat="1" ht="24.6" customHeight="1" x14ac:dyDescent="0.25">
      <c r="A12" s="27" t="s">
        <v>57</v>
      </c>
      <c r="B12" s="30">
        <f>SUM(B13:B15)</f>
        <v>452241594</v>
      </c>
      <c r="C12" s="30">
        <f>SUM(C13:C15)</f>
        <v>1343424</v>
      </c>
      <c r="D12" s="40">
        <f t="shared" ref="D12:D75" si="0">+B12/C12</f>
        <v>336.63355277261684</v>
      </c>
      <c r="E12" s="30"/>
      <c r="F12" s="30"/>
      <c r="G12" s="30"/>
      <c r="H12" s="30"/>
      <c r="I12" s="30"/>
      <c r="J12" s="30"/>
      <c r="K12" s="30"/>
      <c r="L12" s="30"/>
      <c r="M12" s="30"/>
    </row>
    <row r="13" spans="1:13" s="27" customFormat="1" x14ac:dyDescent="0.25">
      <c r="A13" s="33" t="s">
        <v>58</v>
      </c>
      <c r="B13" s="28">
        <f>+B25</f>
        <v>162648857</v>
      </c>
      <c r="C13" s="28">
        <f>+C25</f>
        <v>498652</v>
      </c>
      <c r="D13" s="40">
        <f t="shared" si="0"/>
        <v>326.17708742770509</v>
      </c>
      <c r="E13" s="28"/>
      <c r="F13" s="28"/>
      <c r="G13" s="28"/>
      <c r="H13" s="28"/>
      <c r="I13" s="28"/>
      <c r="J13" s="28"/>
      <c r="K13" s="28"/>
      <c r="L13" s="28"/>
      <c r="M13" s="28"/>
    </row>
    <row r="14" spans="1:13" s="27" customFormat="1" x14ac:dyDescent="0.25">
      <c r="A14" s="33" t="s">
        <v>59</v>
      </c>
      <c r="B14" s="28">
        <f>+B41</f>
        <v>152488838</v>
      </c>
      <c r="C14" s="28">
        <f>+C41</f>
        <v>501133</v>
      </c>
      <c r="D14" s="40">
        <f t="shared" si="0"/>
        <v>304.28815903163434</v>
      </c>
      <c r="E14" s="28"/>
      <c r="F14" s="28"/>
      <c r="G14" s="28"/>
      <c r="H14" s="28"/>
      <c r="I14" s="28"/>
      <c r="J14" s="28"/>
      <c r="K14" s="28"/>
      <c r="L14" s="28"/>
      <c r="M14" s="28"/>
    </row>
    <row r="15" spans="1:13" s="27" customFormat="1" x14ac:dyDescent="0.25">
      <c r="A15" s="33" t="s">
        <v>60</v>
      </c>
      <c r="B15" s="28">
        <f>+B51</f>
        <v>137103899</v>
      </c>
      <c r="C15" s="28">
        <f>+C51</f>
        <v>343639</v>
      </c>
      <c r="D15" s="40">
        <f t="shared" si="0"/>
        <v>398.97653933342838</v>
      </c>
      <c r="E15" s="28"/>
      <c r="F15" s="28"/>
      <c r="G15" s="28"/>
      <c r="H15" s="28"/>
      <c r="I15" s="28"/>
      <c r="J15" s="28"/>
      <c r="K15" s="28"/>
      <c r="L15" s="28"/>
      <c r="M15" s="28"/>
    </row>
    <row r="16" spans="1:13" ht="24" customHeight="1" x14ac:dyDescent="0.25">
      <c r="A16" s="27" t="s">
        <v>61</v>
      </c>
      <c r="B16" s="30">
        <f>SUM(B17:B20)</f>
        <v>1675885564</v>
      </c>
      <c r="C16" s="30">
        <f>SUM(C17:C20)</f>
        <v>6977677</v>
      </c>
      <c r="D16" s="40">
        <f t="shared" si="0"/>
        <v>240.17815155387675</v>
      </c>
      <c r="E16" s="30"/>
      <c r="F16" s="30"/>
      <c r="G16" s="30"/>
      <c r="H16" s="30"/>
      <c r="I16" s="30"/>
      <c r="J16" s="30"/>
      <c r="K16" s="30"/>
      <c r="L16" s="30"/>
      <c r="M16" s="30"/>
    </row>
    <row r="17" spans="1:15" s="27" customFormat="1" x14ac:dyDescent="0.25">
      <c r="A17" s="29" t="s">
        <v>62</v>
      </c>
      <c r="B17" s="28">
        <f>+B64</f>
        <v>1138858157</v>
      </c>
      <c r="C17" s="28">
        <f>+C64</f>
        <v>5495928</v>
      </c>
      <c r="D17" s="40">
        <f t="shared" si="0"/>
        <v>207.21853652376814</v>
      </c>
      <c r="E17" s="28"/>
      <c r="F17" s="28"/>
      <c r="G17" s="28"/>
      <c r="H17" s="28"/>
      <c r="I17" s="28"/>
      <c r="J17" s="28"/>
      <c r="K17" s="28"/>
      <c r="L17" s="28"/>
      <c r="M17" s="28"/>
    </row>
    <row r="18" spans="1:15" s="27" customFormat="1" x14ac:dyDescent="0.25">
      <c r="A18" s="29" t="s">
        <v>63</v>
      </c>
      <c r="B18" s="28">
        <f>+B90</f>
        <v>170311002</v>
      </c>
      <c r="C18" s="28">
        <f>+C90</f>
        <v>530218</v>
      </c>
      <c r="D18" s="40">
        <f t="shared" si="0"/>
        <v>321.2093931175479</v>
      </c>
      <c r="E18" s="28"/>
      <c r="F18" s="28"/>
      <c r="G18" s="28"/>
      <c r="H18" s="28"/>
      <c r="I18" s="28"/>
      <c r="J18" s="28"/>
      <c r="K18" s="28"/>
      <c r="L18" s="28"/>
      <c r="M18" s="28"/>
    </row>
    <row r="19" spans="1:15" x14ac:dyDescent="0.25">
      <c r="A19" s="29" t="s">
        <v>64</v>
      </c>
      <c r="B19" s="28">
        <f>+B96</f>
        <v>213637086</v>
      </c>
      <c r="C19" s="28">
        <f>+C96</f>
        <v>481574</v>
      </c>
      <c r="D19" s="40">
        <f t="shared" si="0"/>
        <v>443.62255022073452</v>
      </c>
      <c r="E19" s="28"/>
      <c r="F19" s="28"/>
      <c r="G19" s="28"/>
      <c r="H19" s="28"/>
      <c r="I19" s="28"/>
      <c r="J19" s="28"/>
      <c r="K19" s="28"/>
      <c r="L19" s="28"/>
      <c r="M19" s="28"/>
    </row>
    <row r="20" spans="1:15" x14ac:dyDescent="0.25">
      <c r="A20" s="29" t="s">
        <v>65</v>
      </c>
      <c r="B20" s="28">
        <f>+B111</f>
        <v>153079319</v>
      </c>
      <c r="C20" s="28">
        <f>+C111</f>
        <v>469957</v>
      </c>
      <c r="D20" s="40">
        <f t="shared" si="0"/>
        <v>325.73047959706952</v>
      </c>
      <c r="E20" s="28"/>
      <c r="F20" s="28"/>
      <c r="G20" s="28"/>
      <c r="H20" s="28"/>
      <c r="I20" s="28"/>
      <c r="J20" s="28"/>
      <c r="K20" s="28"/>
      <c r="L20" s="28"/>
      <c r="M20" s="28"/>
    </row>
    <row r="21" spans="1:15" ht="24" customHeight="1" x14ac:dyDescent="0.25">
      <c r="A21" s="27" t="s">
        <v>66</v>
      </c>
      <c r="B21" s="30">
        <f>SUM(B22:B23)</f>
        <v>124642683</v>
      </c>
      <c r="C21" s="30">
        <f>SUM(C22:C23)</f>
        <v>350063</v>
      </c>
      <c r="D21" s="40">
        <f t="shared" si="0"/>
        <v>356.05786101358899</v>
      </c>
      <c r="E21" s="30"/>
      <c r="F21" s="30"/>
      <c r="G21" s="30"/>
      <c r="H21" s="30"/>
      <c r="I21" s="30"/>
      <c r="J21" s="30"/>
      <c r="K21" s="30"/>
      <c r="L21" s="30"/>
      <c r="M21" s="30"/>
    </row>
    <row r="22" spans="1:15" s="27" customFormat="1" x14ac:dyDescent="0.25">
      <c r="A22" s="29" t="s">
        <v>67</v>
      </c>
      <c r="B22" s="28">
        <f>+B132</f>
        <v>99678572</v>
      </c>
      <c r="C22" s="28">
        <f>+C132</f>
        <v>269367</v>
      </c>
      <c r="D22" s="40">
        <f t="shared" si="0"/>
        <v>370.04745198929339</v>
      </c>
      <c r="E22" s="28"/>
      <c r="F22" s="28"/>
      <c r="G22" s="28"/>
      <c r="H22" s="28"/>
      <c r="I22" s="28"/>
      <c r="J22" s="28"/>
      <c r="K22" s="28"/>
      <c r="L22" s="28"/>
      <c r="M22" s="28"/>
    </row>
    <row r="23" spans="1:15" s="27" customFormat="1" x14ac:dyDescent="0.25">
      <c r="A23" s="29" t="s">
        <v>68</v>
      </c>
      <c r="B23" s="28">
        <f>+B146</f>
        <v>24964111</v>
      </c>
      <c r="C23" s="28">
        <f>+C146</f>
        <v>80696</v>
      </c>
      <c r="D23" s="40">
        <f t="shared" si="0"/>
        <v>309.35995588381087</v>
      </c>
      <c r="E23" s="28"/>
      <c r="F23" s="28"/>
      <c r="G23" s="28"/>
      <c r="H23" s="28"/>
      <c r="I23" s="28"/>
      <c r="J23" s="28"/>
      <c r="K23" s="28"/>
      <c r="L23" s="28"/>
      <c r="M23" s="28"/>
    </row>
    <row r="24" spans="1:15" x14ac:dyDescent="0.2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</row>
    <row r="25" spans="1:15" s="27" customFormat="1" x14ac:dyDescent="0.25">
      <c r="A25" s="27" t="s">
        <v>75</v>
      </c>
      <c r="B25" s="28">
        <v>162648857</v>
      </c>
      <c r="C25" s="28">
        <f>SUM(C26:C40)</f>
        <v>498652</v>
      </c>
      <c r="D25" s="40">
        <f t="shared" si="0"/>
        <v>326.17708742770509</v>
      </c>
      <c r="E25" s="28"/>
      <c r="F25" s="28"/>
      <c r="G25" s="28"/>
      <c r="H25" s="28"/>
      <c r="I25" s="28"/>
      <c r="J25" s="28"/>
      <c r="K25" s="28"/>
      <c r="L25" s="28"/>
      <c r="M25" s="28"/>
      <c r="O25" s="30"/>
    </row>
    <row r="26" spans="1:15" x14ac:dyDescent="0.25">
      <c r="A26" t="s">
        <v>76</v>
      </c>
      <c r="B26" s="32">
        <v>6364075</v>
      </c>
      <c r="C26" s="32">
        <v>20104</v>
      </c>
      <c r="D26" s="40">
        <f t="shared" si="0"/>
        <v>316.55765021886191</v>
      </c>
      <c r="E26" s="32"/>
      <c r="F26" s="32"/>
      <c r="G26" s="32"/>
      <c r="H26" s="32"/>
      <c r="I26" s="32"/>
      <c r="J26" s="32"/>
      <c r="K26" s="32"/>
      <c r="L26" s="32"/>
      <c r="M26" s="32"/>
      <c r="O26" s="30"/>
    </row>
    <row r="27" spans="1:15" x14ac:dyDescent="0.25">
      <c r="A27" t="s">
        <v>77</v>
      </c>
      <c r="B27" s="32">
        <v>59396529</v>
      </c>
      <c r="C27" s="32">
        <v>188955</v>
      </c>
      <c r="D27" s="40">
        <f t="shared" si="0"/>
        <v>314.34219258553622</v>
      </c>
      <c r="E27" s="32"/>
      <c r="F27" s="32"/>
      <c r="G27" s="32"/>
      <c r="H27" s="32"/>
      <c r="I27" s="32"/>
      <c r="J27" s="32"/>
      <c r="K27" s="32"/>
      <c r="L27" s="32"/>
      <c r="M27" s="32"/>
      <c r="O27" s="30"/>
    </row>
    <row r="28" spans="1:15" x14ac:dyDescent="0.25">
      <c r="A28" t="s">
        <v>78</v>
      </c>
      <c r="B28" s="32">
        <v>7520707</v>
      </c>
      <c r="C28" s="32">
        <v>20639</v>
      </c>
      <c r="D28" s="40">
        <f t="shared" si="0"/>
        <v>364.39299384660109</v>
      </c>
      <c r="E28" s="32"/>
      <c r="F28" s="32"/>
      <c r="G28" s="32"/>
      <c r="H28" s="32"/>
      <c r="I28" s="32"/>
      <c r="J28" s="32"/>
      <c r="K28" s="32"/>
      <c r="L28" s="32"/>
      <c r="M28" s="32"/>
      <c r="O28" s="30"/>
    </row>
    <row r="29" spans="1:15" x14ac:dyDescent="0.25">
      <c r="A29" t="s">
        <v>79</v>
      </c>
      <c r="B29" s="32">
        <v>8773593</v>
      </c>
      <c r="C29" s="32">
        <v>21238</v>
      </c>
      <c r="D29" s="40">
        <f t="shared" si="0"/>
        <v>413.10824936434693</v>
      </c>
      <c r="E29" s="32"/>
      <c r="F29" s="32"/>
      <c r="G29" s="32"/>
      <c r="H29" s="32"/>
      <c r="I29" s="32"/>
      <c r="J29" s="32"/>
      <c r="K29" s="32"/>
      <c r="L29" s="32"/>
      <c r="M29" s="32"/>
      <c r="O29" s="30"/>
    </row>
    <row r="30" spans="1:15" x14ac:dyDescent="0.25">
      <c r="A30" t="s">
        <v>80</v>
      </c>
      <c r="B30" s="32">
        <v>5985615</v>
      </c>
      <c r="C30" s="32">
        <v>54349</v>
      </c>
      <c r="D30" s="40">
        <f t="shared" si="0"/>
        <v>110.13293712855803</v>
      </c>
      <c r="E30" s="32"/>
      <c r="F30" s="32"/>
      <c r="G30" s="32"/>
      <c r="H30" s="32"/>
      <c r="I30" s="32"/>
      <c r="J30" s="32"/>
      <c r="K30" s="32"/>
      <c r="L30" s="32"/>
      <c r="M30" s="32"/>
      <c r="O30" s="30"/>
    </row>
    <row r="31" spans="1:15" x14ac:dyDescent="0.25">
      <c r="A31" t="s">
        <v>81</v>
      </c>
      <c r="B31" s="32">
        <v>9743461</v>
      </c>
      <c r="C31" s="32">
        <v>30472</v>
      </c>
      <c r="D31" s="40">
        <f t="shared" si="0"/>
        <v>319.75127986348122</v>
      </c>
      <c r="E31" s="32"/>
      <c r="F31" s="32"/>
      <c r="G31" s="32"/>
      <c r="H31" s="32"/>
      <c r="I31" s="32"/>
      <c r="J31" s="32"/>
      <c r="K31" s="32"/>
      <c r="L31" s="32"/>
      <c r="M31" s="32"/>
      <c r="O31" s="30"/>
    </row>
    <row r="32" spans="1:15" x14ac:dyDescent="0.25">
      <c r="A32" t="s">
        <v>82</v>
      </c>
      <c r="B32" s="32">
        <v>5072881</v>
      </c>
      <c r="C32" s="32">
        <v>11850</v>
      </c>
      <c r="D32" s="40">
        <f t="shared" si="0"/>
        <v>428.09122362869198</v>
      </c>
      <c r="E32" s="32"/>
      <c r="F32" s="32"/>
      <c r="G32" s="32"/>
      <c r="H32" s="32"/>
      <c r="I32" s="32"/>
      <c r="J32" s="32"/>
      <c r="K32" s="32"/>
      <c r="L32" s="32"/>
      <c r="M32" s="32"/>
      <c r="O32" s="30"/>
    </row>
    <row r="33" spans="1:15" x14ac:dyDescent="0.25">
      <c r="A33" t="s">
        <v>83</v>
      </c>
      <c r="B33" s="32">
        <v>6371722</v>
      </c>
      <c r="C33" s="32">
        <v>16939</v>
      </c>
      <c r="D33" s="40">
        <f t="shared" si="0"/>
        <v>376.15691599267961</v>
      </c>
      <c r="E33" s="32"/>
      <c r="F33" s="32"/>
      <c r="G33" s="32"/>
      <c r="H33" s="32"/>
      <c r="I33" s="32"/>
      <c r="J33" s="32"/>
      <c r="K33" s="32"/>
      <c r="L33" s="32"/>
      <c r="M33" s="32"/>
      <c r="O33" s="30"/>
    </row>
    <row r="34" spans="1:15" x14ac:dyDescent="0.25">
      <c r="A34" t="s">
        <v>84</v>
      </c>
      <c r="B34" s="32">
        <v>3395649</v>
      </c>
      <c r="C34" s="32">
        <v>10977</v>
      </c>
      <c r="D34" s="40">
        <f t="shared" si="0"/>
        <v>309.34216999180103</v>
      </c>
      <c r="E34" s="32"/>
      <c r="F34" s="32"/>
      <c r="G34" s="32"/>
      <c r="H34" s="32"/>
      <c r="I34" s="32"/>
      <c r="J34" s="32"/>
      <c r="K34" s="32"/>
      <c r="L34" s="32"/>
      <c r="M34" s="32"/>
      <c r="O34" s="30"/>
    </row>
    <row r="35" spans="1:15" x14ac:dyDescent="0.25">
      <c r="A35" t="s">
        <v>85</v>
      </c>
      <c r="B35" s="32">
        <v>7102700</v>
      </c>
      <c r="C35" s="32">
        <v>18330</v>
      </c>
      <c r="D35" s="40">
        <f t="shared" si="0"/>
        <v>387.49045280960172</v>
      </c>
      <c r="E35" s="32"/>
      <c r="F35" s="32"/>
      <c r="G35" s="32"/>
      <c r="H35" s="32"/>
      <c r="I35" s="32"/>
      <c r="J35" s="32"/>
      <c r="K35" s="32"/>
      <c r="L35" s="32"/>
      <c r="M35" s="32"/>
      <c r="O35" s="30"/>
    </row>
    <row r="36" spans="1:15" x14ac:dyDescent="0.25">
      <c r="A36" t="s">
        <v>86</v>
      </c>
      <c r="B36" s="32">
        <v>5217135</v>
      </c>
      <c r="C36" s="32">
        <v>16891</v>
      </c>
      <c r="D36" s="40">
        <f t="shared" si="0"/>
        <v>308.87070037297968</v>
      </c>
      <c r="E36" s="32"/>
      <c r="F36" s="32"/>
      <c r="G36" s="32"/>
      <c r="H36" s="32"/>
      <c r="I36" s="32"/>
      <c r="J36" s="32"/>
      <c r="K36" s="32"/>
      <c r="L36" s="32"/>
      <c r="M36" s="32"/>
      <c r="O36" s="30"/>
    </row>
    <row r="37" spans="1:15" x14ac:dyDescent="0.25">
      <c r="A37" t="s">
        <v>87</v>
      </c>
      <c r="B37" s="32">
        <v>1913686</v>
      </c>
      <c r="C37" s="32">
        <v>6043</v>
      </c>
      <c r="D37" s="40">
        <f t="shared" si="0"/>
        <v>316.67813999669039</v>
      </c>
      <c r="E37" s="32"/>
      <c r="F37" s="32"/>
      <c r="G37" s="32"/>
      <c r="H37" s="32"/>
      <c r="I37" s="32"/>
      <c r="J37" s="32"/>
      <c r="K37" s="32"/>
      <c r="L37" s="32"/>
      <c r="M37" s="32"/>
      <c r="O37" s="30"/>
    </row>
    <row r="38" spans="1:15" x14ac:dyDescent="0.25">
      <c r="A38" t="s">
        <v>88</v>
      </c>
      <c r="B38" s="32">
        <v>5039081</v>
      </c>
      <c r="C38" s="32">
        <v>10160</v>
      </c>
      <c r="D38" s="40">
        <f t="shared" si="0"/>
        <v>495.97253937007872</v>
      </c>
      <c r="E38" s="32"/>
      <c r="F38" s="32"/>
      <c r="G38" s="32"/>
      <c r="H38" s="32"/>
      <c r="I38" s="32"/>
      <c r="J38" s="32"/>
      <c r="K38" s="32"/>
      <c r="L38" s="32"/>
      <c r="M38" s="32"/>
      <c r="O38" s="30"/>
    </row>
    <row r="39" spans="1:15" x14ac:dyDescent="0.25">
      <c r="A39" t="s">
        <v>89</v>
      </c>
      <c r="B39" s="32">
        <v>17802404</v>
      </c>
      <c r="C39" s="32">
        <v>51555</v>
      </c>
      <c r="D39" s="40">
        <f t="shared" si="0"/>
        <v>345.30897100184268</v>
      </c>
      <c r="E39" s="32"/>
      <c r="F39" s="32"/>
      <c r="G39" s="32"/>
      <c r="H39" s="32"/>
      <c r="I39" s="32"/>
      <c r="J39" s="32"/>
      <c r="K39" s="32"/>
      <c r="L39" s="32"/>
      <c r="M39" s="32"/>
      <c r="O39" s="30"/>
    </row>
    <row r="40" spans="1:15" x14ac:dyDescent="0.25">
      <c r="A40" t="s">
        <v>90</v>
      </c>
      <c r="B40" s="32">
        <v>12949619</v>
      </c>
      <c r="C40" s="32">
        <v>20150</v>
      </c>
      <c r="D40" s="40">
        <f t="shared" si="0"/>
        <v>642.66099255583129</v>
      </c>
      <c r="E40" s="32"/>
      <c r="F40" s="32"/>
      <c r="G40" s="32"/>
      <c r="H40" s="32"/>
      <c r="I40" s="32"/>
      <c r="J40" s="32"/>
      <c r="K40" s="32"/>
      <c r="L40" s="32"/>
      <c r="M40" s="32"/>
      <c r="O40" s="30"/>
    </row>
    <row r="41" spans="1:15" s="27" customFormat="1" ht="25.9" customHeight="1" x14ac:dyDescent="0.25">
      <c r="A41" s="27" t="s">
        <v>91</v>
      </c>
      <c r="B41" s="28">
        <v>152488838</v>
      </c>
      <c r="C41" s="28">
        <f>SUM(C42:C50)</f>
        <v>501133</v>
      </c>
      <c r="D41" s="40">
        <f t="shared" si="0"/>
        <v>304.28815903163434</v>
      </c>
      <c r="E41" s="28"/>
      <c r="F41" s="28"/>
      <c r="G41" s="28"/>
      <c r="H41" s="28"/>
      <c r="I41" s="28"/>
      <c r="J41" s="28"/>
      <c r="K41" s="28"/>
      <c r="L41" s="28"/>
      <c r="M41" s="28"/>
      <c r="O41" s="30"/>
    </row>
    <row r="42" spans="1:15" x14ac:dyDescent="0.25">
      <c r="A42" t="s">
        <v>92</v>
      </c>
      <c r="B42" s="32">
        <v>17006504</v>
      </c>
      <c r="C42" s="32">
        <v>33446</v>
      </c>
      <c r="D42" s="40">
        <f t="shared" si="0"/>
        <v>508.47646953297851</v>
      </c>
      <c r="E42" s="32"/>
      <c r="F42" s="32"/>
      <c r="G42" s="32"/>
      <c r="H42" s="32"/>
      <c r="I42" s="32"/>
      <c r="J42" s="32"/>
      <c r="K42" s="32"/>
      <c r="L42" s="32"/>
      <c r="M42" s="37"/>
      <c r="O42" s="30"/>
    </row>
    <row r="43" spans="1:15" x14ac:dyDescent="0.25">
      <c r="A43" t="s">
        <v>93</v>
      </c>
      <c r="B43" s="32">
        <v>7461276</v>
      </c>
      <c r="C43" s="32">
        <v>21575</v>
      </c>
      <c r="D43" s="40">
        <f t="shared" si="0"/>
        <v>345.82971031286212</v>
      </c>
      <c r="E43" s="32"/>
      <c r="F43" s="32"/>
      <c r="G43" s="32"/>
      <c r="H43" s="32"/>
      <c r="I43" s="32"/>
      <c r="J43" s="32"/>
      <c r="K43" s="32"/>
      <c r="L43" s="32"/>
      <c r="M43" s="37"/>
      <c r="O43" s="30"/>
    </row>
    <row r="44" spans="1:15" x14ac:dyDescent="0.25">
      <c r="A44" t="s">
        <v>94</v>
      </c>
      <c r="B44" s="32">
        <v>3434596</v>
      </c>
      <c r="C44" s="32">
        <v>14395</v>
      </c>
      <c r="D44" s="40">
        <f t="shared" si="0"/>
        <v>238.59645710316082</v>
      </c>
      <c r="E44" s="32"/>
      <c r="F44" s="32"/>
      <c r="G44" s="32"/>
      <c r="H44" s="32"/>
      <c r="I44" s="32"/>
      <c r="J44" s="32"/>
      <c r="K44" s="32"/>
      <c r="L44" s="32"/>
      <c r="M44" s="37"/>
      <c r="O44" s="30"/>
    </row>
    <row r="45" spans="1:15" x14ac:dyDescent="0.25">
      <c r="A45" t="s">
        <v>95</v>
      </c>
      <c r="B45" s="32">
        <v>5811189</v>
      </c>
      <c r="C45" s="32">
        <v>20246</v>
      </c>
      <c r="D45" s="40">
        <f t="shared" si="0"/>
        <v>287.02899338140867</v>
      </c>
      <c r="E45" s="32"/>
      <c r="F45" s="32"/>
      <c r="G45" s="32"/>
      <c r="H45" s="32"/>
      <c r="I45" s="32"/>
      <c r="J45" s="32"/>
      <c r="K45" s="32"/>
      <c r="L45" s="32"/>
      <c r="M45" s="37"/>
      <c r="O45" s="30"/>
    </row>
    <row r="46" spans="1:15" x14ac:dyDescent="0.25">
      <c r="A46" t="s">
        <v>96</v>
      </c>
      <c r="B46" s="32">
        <v>80139034</v>
      </c>
      <c r="C46" s="32">
        <v>313236</v>
      </c>
      <c r="D46" s="40">
        <f t="shared" si="0"/>
        <v>255.84234889987101</v>
      </c>
      <c r="E46" s="32"/>
      <c r="F46" s="32"/>
      <c r="G46" s="32"/>
      <c r="H46" s="32"/>
      <c r="I46" s="32"/>
      <c r="J46" s="32"/>
      <c r="K46" s="32"/>
      <c r="L46" s="32"/>
      <c r="M46" s="37"/>
      <c r="O46" s="30"/>
    </row>
    <row r="47" spans="1:15" x14ac:dyDescent="0.25">
      <c r="A47" t="s">
        <v>97</v>
      </c>
      <c r="B47" s="32">
        <v>11623134</v>
      </c>
      <c r="C47" s="32">
        <v>28130</v>
      </c>
      <c r="D47" s="40">
        <f t="shared" si="0"/>
        <v>413.19353003910413</v>
      </c>
      <c r="E47" s="32"/>
      <c r="F47" s="32"/>
      <c r="G47" s="32"/>
      <c r="H47" s="32"/>
      <c r="I47" s="32"/>
      <c r="J47" s="32"/>
      <c r="K47" s="32"/>
      <c r="L47" s="32"/>
      <c r="M47" s="37"/>
      <c r="O47" s="30"/>
    </row>
    <row r="48" spans="1:15" x14ac:dyDescent="0.25">
      <c r="A48" t="s">
        <v>98</v>
      </c>
      <c r="B48" s="32">
        <v>4757839</v>
      </c>
      <c r="C48" s="32">
        <v>10292</v>
      </c>
      <c r="D48" s="40">
        <f t="shared" si="0"/>
        <v>462.28517294986398</v>
      </c>
      <c r="E48" s="32"/>
      <c r="F48" s="32"/>
      <c r="G48" s="32"/>
      <c r="H48" s="32"/>
      <c r="I48" s="32"/>
      <c r="J48" s="32"/>
      <c r="K48" s="32"/>
      <c r="L48" s="32"/>
      <c r="M48" s="37"/>
      <c r="O48" s="30"/>
    </row>
    <row r="49" spans="1:15" x14ac:dyDescent="0.25">
      <c r="A49" t="s">
        <v>99</v>
      </c>
      <c r="B49" s="32">
        <v>17803241</v>
      </c>
      <c r="C49" s="32">
        <v>50360</v>
      </c>
      <c r="D49" s="40">
        <f t="shared" si="0"/>
        <v>353.51947974583004</v>
      </c>
      <c r="E49" s="32"/>
      <c r="F49" s="32"/>
      <c r="G49" s="32"/>
      <c r="H49" s="32"/>
      <c r="I49" s="32"/>
      <c r="J49" s="32"/>
      <c r="K49" s="32"/>
      <c r="L49" s="32"/>
      <c r="M49" s="37"/>
      <c r="O49" s="30"/>
    </row>
    <row r="50" spans="1:15" x14ac:dyDescent="0.25">
      <c r="A50" t="s">
        <v>100</v>
      </c>
      <c r="B50" s="32">
        <v>4452025</v>
      </c>
      <c r="C50" s="32">
        <v>9453</v>
      </c>
      <c r="D50" s="40">
        <f t="shared" si="0"/>
        <v>470.96424415529464</v>
      </c>
      <c r="E50" s="32"/>
      <c r="F50" s="32"/>
      <c r="G50" s="32"/>
      <c r="H50" s="32"/>
      <c r="I50" s="32"/>
      <c r="J50" s="32"/>
      <c r="K50" s="32"/>
      <c r="L50" s="32"/>
      <c r="M50" s="37"/>
      <c r="O50" s="30"/>
    </row>
    <row r="51" spans="1:15" s="27" customFormat="1" ht="24" customHeight="1" x14ac:dyDescent="0.25">
      <c r="A51" s="27" t="s">
        <v>101</v>
      </c>
      <c r="B51" s="28">
        <v>137103899</v>
      </c>
      <c r="C51" s="28">
        <f>SUM(C52:C63)</f>
        <v>343639</v>
      </c>
      <c r="D51" s="40">
        <f>+B51/C51</f>
        <v>398.97653933342838</v>
      </c>
      <c r="E51" s="28"/>
      <c r="F51" s="28"/>
      <c r="G51" s="28"/>
      <c r="H51" s="28"/>
      <c r="I51" s="28"/>
      <c r="J51" s="28"/>
      <c r="K51" s="28"/>
      <c r="L51" s="28"/>
      <c r="M51" s="28"/>
      <c r="O51" s="30"/>
    </row>
    <row r="52" spans="1:15" x14ac:dyDescent="0.25">
      <c r="A52" t="s">
        <v>102</v>
      </c>
      <c r="B52" s="32">
        <v>6848437</v>
      </c>
      <c r="C52" s="32">
        <v>17584</v>
      </c>
      <c r="D52" s="40">
        <f>+B52/C52</f>
        <v>389.46980209281162</v>
      </c>
      <c r="E52" s="32"/>
      <c r="F52" s="32"/>
      <c r="G52" s="32"/>
      <c r="H52" s="32"/>
      <c r="I52" s="32"/>
      <c r="J52" s="32"/>
      <c r="K52" s="32"/>
      <c r="L52" s="32"/>
      <c r="M52" s="37"/>
      <c r="O52" s="30"/>
    </row>
    <row r="53" spans="1:15" x14ac:dyDescent="0.25">
      <c r="A53" t="s">
        <v>103</v>
      </c>
      <c r="B53" s="32">
        <v>15476866</v>
      </c>
      <c r="C53" s="32">
        <v>50176</v>
      </c>
      <c r="D53" s="40">
        <f>+B53/C54</f>
        <v>473.24076565557732</v>
      </c>
      <c r="E53" s="32"/>
      <c r="F53" s="32"/>
      <c r="G53" s="32"/>
      <c r="H53" s="32"/>
      <c r="I53" s="32"/>
      <c r="J53" s="32"/>
      <c r="K53" s="32"/>
      <c r="L53" s="32"/>
      <c r="M53" s="37"/>
      <c r="O53" s="30"/>
    </row>
    <row r="54" spans="1:15" x14ac:dyDescent="0.25">
      <c r="A54" t="s">
        <v>104</v>
      </c>
      <c r="B54" s="32">
        <v>10465599</v>
      </c>
      <c r="C54" s="32">
        <v>32704</v>
      </c>
      <c r="D54" s="40">
        <f>+B54/C55</f>
        <v>1012.6365747460087</v>
      </c>
      <c r="E54" s="32"/>
      <c r="F54" s="32"/>
      <c r="G54" s="32"/>
      <c r="H54" s="32"/>
      <c r="I54" s="32"/>
      <c r="J54" s="32"/>
      <c r="K54" s="32"/>
      <c r="L54" s="32"/>
      <c r="M54" s="37"/>
      <c r="O54" s="30"/>
    </row>
    <row r="55" spans="1:15" x14ac:dyDescent="0.25">
      <c r="A55" t="s">
        <v>105</v>
      </c>
      <c r="B55" s="32">
        <v>5327570</v>
      </c>
      <c r="C55" s="32">
        <v>10335</v>
      </c>
      <c r="D55" s="40">
        <f>+B55/C56</f>
        <v>407.93032159264931</v>
      </c>
      <c r="E55" s="32"/>
      <c r="F55" s="32"/>
      <c r="G55" s="32"/>
      <c r="H55" s="32"/>
      <c r="I55" s="32"/>
      <c r="J55" s="32"/>
      <c r="K55" s="32"/>
      <c r="L55" s="32"/>
      <c r="M55" s="37"/>
      <c r="O55" s="30"/>
    </row>
    <row r="56" spans="1:15" x14ac:dyDescent="0.25">
      <c r="A56" t="s">
        <v>106</v>
      </c>
      <c r="B56" s="32">
        <v>5602780</v>
      </c>
      <c r="C56" s="32">
        <v>13060</v>
      </c>
      <c r="D56" s="40">
        <f>+B56/C57</f>
        <v>268.39664670658681</v>
      </c>
      <c r="E56" s="32"/>
      <c r="F56" s="32"/>
      <c r="G56" s="32"/>
      <c r="H56" s="32"/>
      <c r="I56" s="32"/>
      <c r="J56" s="32"/>
      <c r="K56" s="32"/>
      <c r="L56" s="32"/>
      <c r="M56" s="37"/>
      <c r="O56" s="30"/>
    </row>
    <row r="57" spans="1:15" x14ac:dyDescent="0.25">
      <c r="A57" t="s">
        <v>107</v>
      </c>
      <c r="B57" s="32">
        <v>13700683</v>
      </c>
      <c r="C57" s="32">
        <v>20875</v>
      </c>
      <c r="D57" s="40" t="e">
        <f>+B57/#REF!</f>
        <v>#REF!</v>
      </c>
      <c r="E57" s="32"/>
      <c r="F57" s="32"/>
      <c r="G57" s="32"/>
      <c r="H57" s="32"/>
      <c r="I57" s="32"/>
      <c r="J57" s="32"/>
      <c r="K57" s="32"/>
      <c r="L57" s="32"/>
      <c r="M57" s="37"/>
      <c r="O57" s="30"/>
    </row>
    <row r="58" spans="1:15" x14ac:dyDescent="0.25">
      <c r="A58" t="s">
        <v>108</v>
      </c>
      <c r="B58" s="32">
        <v>3847714</v>
      </c>
      <c r="C58" s="32">
        <v>8929</v>
      </c>
      <c r="D58" s="40">
        <f t="shared" si="0"/>
        <v>430.92328368238327</v>
      </c>
      <c r="E58" s="32"/>
      <c r="F58" s="32"/>
      <c r="G58" s="32"/>
      <c r="H58" s="32"/>
      <c r="I58" s="32"/>
      <c r="J58" s="32"/>
      <c r="K58" s="32"/>
      <c r="L58" s="32"/>
      <c r="M58" s="37"/>
      <c r="O58" s="30"/>
    </row>
    <row r="59" spans="1:15" x14ac:dyDescent="0.25">
      <c r="A59" t="s">
        <v>109</v>
      </c>
      <c r="B59" s="32">
        <v>5434487</v>
      </c>
      <c r="C59" s="32">
        <v>20342</v>
      </c>
      <c r="D59" s="40">
        <f t="shared" si="0"/>
        <v>267.15598269590009</v>
      </c>
      <c r="E59" s="32"/>
      <c r="F59" s="32"/>
      <c r="G59" s="32"/>
      <c r="H59" s="32"/>
      <c r="I59" s="32"/>
      <c r="J59" s="32"/>
      <c r="K59" s="32"/>
      <c r="L59" s="32"/>
      <c r="M59" s="37"/>
      <c r="O59" s="30"/>
    </row>
    <row r="60" spans="1:15" x14ac:dyDescent="0.25">
      <c r="A60" t="s">
        <v>110</v>
      </c>
      <c r="B60" s="32">
        <v>37275698</v>
      </c>
      <c r="C60" s="32">
        <v>72287</v>
      </c>
      <c r="D60" s="40">
        <f t="shared" si="0"/>
        <v>515.66253959909807</v>
      </c>
      <c r="E60" s="32"/>
      <c r="F60" s="32"/>
      <c r="G60" s="32"/>
      <c r="H60" s="32"/>
      <c r="I60" s="32"/>
      <c r="J60" s="32"/>
      <c r="K60" s="32"/>
      <c r="L60" s="32"/>
      <c r="M60" s="37"/>
      <c r="O60" s="30"/>
    </row>
    <row r="61" spans="1:15" x14ac:dyDescent="0.25">
      <c r="A61" t="s">
        <v>111</v>
      </c>
      <c r="B61" s="32">
        <v>4206300</v>
      </c>
      <c r="C61" s="32">
        <v>12961</v>
      </c>
      <c r="D61" s="40">
        <f t="shared" si="0"/>
        <v>324.53514389321811</v>
      </c>
      <c r="E61" s="32"/>
      <c r="F61" s="32"/>
      <c r="G61" s="32"/>
      <c r="H61" s="32"/>
      <c r="I61" s="32"/>
      <c r="J61" s="32"/>
      <c r="K61" s="32"/>
      <c r="L61" s="32"/>
      <c r="M61" s="37"/>
      <c r="O61" s="30"/>
    </row>
    <row r="62" spans="1:15" x14ac:dyDescent="0.25">
      <c r="A62" t="s">
        <v>112</v>
      </c>
      <c r="B62" s="32">
        <v>25879645</v>
      </c>
      <c r="C62" s="32">
        <v>75898</v>
      </c>
      <c r="D62" s="40">
        <f t="shared" si="0"/>
        <v>340.9792748162007</v>
      </c>
      <c r="E62" s="32"/>
      <c r="F62" s="32"/>
      <c r="G62" s="32"/>
      <c r="H62" s="32"/>
      <c r="I62" s="32"/>
      <c r="J62" s="32"/>
      <c r="K62" s="32"/>
      <c r="L62" s="32"/>
      <c r="M62" s="37"/>
      <c r="O62" s="30"/>
    </row>
    <row r="63" spans="1:15" x14ac:dyDescent="0.25">
      <c r="A63" t="s">
        <v>113</v>
      </c>
      <c r="B63" s="32">
        <v>3038120</v>
      </c>
      <c r="C63" s="32">
        <v>8488</v>
      </c>
      <c r="D63" s="40">
        <f t="shared" si="0"/>
        <v>357.93119698397737</v>
      </c>
      <c r="E63" s="32"/>
      <c r="F63" s="32"/>
      <c r="G63" s="32"/>
      <c r="H63" s="32"/>
      <c r="I63" s="32"/>
      <c r="J63" s="32"/>
      <c r="K63" s="32"/>
      <c r="L63" s="32"/>
      <c r="M63" s="37"/>
      <c r="O63" s="30"/>
    </row>
    <row r="64" spans="1:15" s="27" customFormat="1" ht="24" customHeight="1" x14ac:dyDescent="0.25">
      <c r="A64" s="27" t="s">
        <v>114</v>
      </c>
      <c r="B64" s="28">
        <v>1138858157</v>
      </c>
      <c r="C64" s="28">
        <f>SUM(C65:C89)</f>
        <v>5495928</v>
      </c>
      <c r="D64" s="40">
        <f t="shared" si="0"/>
        <v>207.21853652376814</v>
      </c>
      <c r="E64" s="28"/>
      <c r="F64" s="28"/>
      <c r="G64" s="28"/>
      <c r="H64" s="28"/>
      <c r="I64" s="28"/>
      <c r="J64" s="28"/>
      <c r="K64" s="28"/>
      <c r="L64" s="28"/>
      <c r="M64" s="28"/>
      <c r="O64" s="30"/>
    </row>
    <row r="65" spans="1:15" x14ac:dyDescent="0.25">
      <c r="A65" t="s">
        <v>115</v>
      </c>
      <c r="B65" s="31">
        <v>14537054</v>
      </c>
      <c r="C65" s="31">
        <v>243147</v>
      </c>
      <c r="D65" s="40">
        <f t="shared" si="0"/>
        <v>59.78709998478287</v>
      </c>
      <c r="E65" s="31"/>
      <c r="F65" s="31"/>
      <c r="G65" s="31"/>
      <c r="H65" s="31"/>
      <c r="I65" s="31"/>
      <c r="J65" s="31"/>
      <c r="K65" s="31"/>
      <c r="L65" s="31"/>
      <c r="M65" s="31"/>
      <c r="O65" s="30"/>
    </row>
    <row r="66" spans="1:15" x14ac:dyDescent="0.25">
      <c r="A66" t="s">
        <v>116</v>
      </c>
      <c r="B66" s="31">
        <v>157985823</v>
      </c>
      <c r="C66" s="31">
        <v>330275</v>
      </c>
      <c r="D66" s="40">
        <f t="shared" si="0"/>
        <v>478.34629626826131</v>
      </c>
      <c r="E66" s="31"/>
      <c r="F66" s="31"/>
      <c r="G66" s="31"/>
      <c r="H66" s="31"/>
      <c r="I66" s="31"/>
      <c r="J66" s="31"/>
      <c r="K66" s="31"/>
      <c r="L66" s="31"/>
      <c r="M66" s="31"/>
      <c r="O66" s="30"/>
    </row>
    <row r="67" spans="1:15" x14ac:dyDescent="0.25">
      <c r="A67" t="s">
        <v>117</v>
      </c>
      <c r="B67" s="31">
        <v>52031294</v>
      </c>
      <c r="C67" s="31">
        <v>126720</v>
      </c>
      <c r="D67" s="40">
        <f t="shared" si="0"/>
        <v>410.60048926767678</v>
      </c>
      <c r="E67" s="31"/>
      <c r="F67" s="31"/>
      <c r="G67" s="31"/>
      <c r="H67" s="31"/>
      <c r="I67" s="31"/>
      <c r="J67" s="31"/>
      <c r="K67" s="31"/>
      <c r="L67" s="31"/>
      <c r="M67" s="31"/>
      <c r="O67" s="30"/>
    </row>
    <row r="68" spans="1:15" x14ac:dyDescent="0.25">
      <c r="A68" t="s">
        <v>118</v>
      </c>
      <c r="B68" s="31">
        <v>4846791</v>
      </c>
      <c r="C68" s="31">
        <v>21185</v>
      </c>
      <c r="D68" s="40">
        <f t="shared" si="0"/>
        <v>228.78409251829123</v>
      </c>
      <c r="E68" s="31"/>
      <c r="F68" s="31"/>
      <c r="G68" s="31"/>
      <c r="H68" s="31"/>
      <c r="I68" s="31"/>
      <c r="J68" s="31"/>
      <c r="K68" s="31"/>
      <c r="L68" s="31"/>
      <c r="M68" s="31"/>
      <c r="O68" s="30"/>
    </row>
    <row r="69" spans="1:15" x14ac:dyDescent="0.25">
      <c r="A69" t="s">
        <v>119</v>
      </c>
      <c r="B69" s="31">
        <v>5505095</v>
      </c>
      <c r="C69" s="31">
        <v>45162</v>
      </c>
      <c r="D69" s="40">
        <f t="shared" si="0"/>
        <v>121.89661662459589</v>
      </c>
      <c r="E69" s="31"/>
      <c r="F69" s="31"/>
      <c r="G69" s="31"/>
      <c r="H69" s="31"/>
      <c r="I69" s="31"/>
      <c r="J69" s="31"/>
      <c r="K69" s="31"/>
      <c r="L69" s="31"/>
      <c r="M69" s="31"/>
      <c r="O69" s="30"/>
    </row>
    <row r="70" spans="1:15" x14ac:dyDescent="0.25">
      <c r="A70" t="s">
        <v>120</v>
      </c>
      <c r="B70" s="31">
        <v>18725842</v>
      </c>
      <c r="C70" s="31">
        <v>108854</v>
      </c>
      <c r="D70" s="40">
        <f t="shared" si="0"/>
        <v>172.02713726643026</v>
      </c>
      <c r="E70" s="31"/>
      <c r="F70" s="31"/>
      <c r="G70" s="31"/>
      <c r="H70" s="31"/>
      <c r="I70" s="31"/>
      <c r="J70" s="31"/>
      <c r="K70" s="31"/>
      <c r="L70" s="31"/>
      <c r="M70" s="31"/>
      <c r="O70" s="30"/>
    </row>
    <row r="71" spans="1:15" x14ac:dyDescent="0.25">
      <c r="A71" t="s">
        <v>121</v>
      </c>
      <c r="B71" s="31">
        <v>19881746</v>
      </c>
      <c r="C71" s="31">
        <v>96893</v>
      </c>
      <c r="D71" s="40">
        <f t="shared" si="0"/>
        <v>205.19280030549163</v>
      </c>
      <c r="E71" s="31"/>
      <c r="F71" s="31"/>
      <c r="G71" s="31"/>
      <c r="H71" s="31"/>
      <c r="I71" s="31"/>
      <c r="J71" s="31"/>
      <c r="K71" s="31"/>
      <c r="L71" s="31"/>
      <c r="M71" s="31"/>
      <c r="O71" s="30"/>
    </row>
    <row r="72" spans="1:15" x14ac:dyDescent="0.25">
      <c r="A72" t="s">
        <v>122</v>
      </c>
      <c r="B72" s="31">
        <v>2662565</v>
      </c>
      <c r="C72" s="31">
        <v>7382</v>
      </c>
      <c r="D72" s="40">
        <f t="shared" si="0"/>
        <v>360.68341912760769</v>
      </c>
      <c r="E72" s="31"/>
      <c r="F72" s="31"/>
      <c r="G72" s="31"/>
      <c r="H72" s="31"/>
      <c r="I72" s="31"/>
      <c r="J72" s="31"/>
      <c r="K72" s="31"/>
      <c r="L72" s="31"/>
      <c r="M72" s="31"/>
      <c r="O72" s="30"/>
    </row>
    <row r="73" spans="1:15" x14ac:dyDescent="0.25">
      <c r="A73" t="s">
        <v>123</v>
      </c>
      <c r="B73" s="31">
        <v>91912828</v>
      </c>
      <c r="C73" s="31">
        <v>355116</v>
      </c>
      <c r="D73" s="40">
        <f t="shared" si="0"/>
        <v>258.82480091012513</v>
      </c>
      <c r="E73" s="31"/>
      <c r="F73" s="31"/>
      <c r="G73" s="31"/>
      <c r="H73" s="31"/>
      <c r="I73" s="31"/>
      <c r="J73" s="31"/>
      <c r="K73" s="31"/>
      <c r="L73" s="31"/>
      <c r="M73" s="31"/>
      <c r="O73" s="30"/>
    </row>
    <row r="74" spans="1:15" x14ac:dyDescent="0.25">
      <c r="A74" t="s">
        <v>124</v>
      </c>
      <c r="B74" s="31">
        <v>27325681</v>
      </c>
      <c r="C74" s="31">
        <v>309689</v>
      </c>
      <c r="D74" s="40">
        <f t="shared" si="0"/>
        <v>88.235878574957454</v>
      </c>
      <c r="E74" s="31"/>
      <c r="F74" s="31"/>
      <c r="G74" s="31"/>
      <c r="H74" s="31"/>
      <c r="I74" s="31"/>
      <c r="J74" s="31"/>
      <c r="K74" s="31"/>
      <c r="L74" s="31"/>
      <c r="M74" s="31"/>
      <c r="O74" s="30"/>
    </row>
    <row r="75" spans="1:15" x14ac:dyDescent="0.25">
      <c r="A75" t="s">
        <v>125</v>
      </c>
      <c r="B75" s="31">
        <v>92712648</v>
      </c>
      <c r="C75" s="31">
        <v>447302</v>
      </c>
      <c r="D75" s="40">
        <f t="shared" si="0"/>
        <v>207.2708103250153</v>
      </c>
      <c r="E75" s="31"/>
      <c r="F75" s="31"/>
      <c r="G75" s="31"/>
      <c r="H75" s="31"/>
      <c r="I75" s="31"/>
      <c r="J75" s="31"/>
      <c r="K75" s="31"/>
      <c r="L75" s="31"/>
      <c r="M75" s="31"/>
      <c r="O75" s="30"/>
    </row>
    <row r="76" spans="1:15" x14ac:dyDescent="0.25">
      <c r="A76" t="s">
        <v>126</v>
      </c>
      <c r="B76" s="31">
        <v>61492584</v>
      </c>
      <c r="C76" s="31">
        <v>405134</v>
      </c>
      <c r="D76" s="40">
        <f t="shared" ref="D76:D139" si="1">+B76/C76</f>
        <v>151.78332107401502</v>
      </c>
      <c r="E76" s="31"/>
      <c r="F76" s="31"/>
      <c r="G76" s="31"/>
      <c r="H76" s="31"/>
      <c r="I76" s="31"/>
      <c r="J76" s="31"/>
      <c r="K76" s="31"/>
      <c r="L76" s="31"/>
      <c r="M76" s="31"/>
      <c r="O76" s="30"/>
    </row>
    <row r="77" spans="1:15" x14ac:dyDescent="0.25">
      <c r="A77" t="s">
        <v>127</v>
      </c>
      <c r="B77" s="31">
        <v>2870432</v>
      </c>
      <c r="C77" s="31">
        <v>14703</v>
      </c>
      <c r="D77" s="40">
        <f t="shared" si="1"/>
        <v>195.22764061756104</v>
      </c>
      <c r="E77" s="31"/>
      <c r="F77" s="31"/>
      <c r="G77" s="31"/>
      <c r="H77" s="31"/>
      <c r="I77" s="31"/>
      <c r="J77" s="31"/>
      <c r="K77" s="31"/>
      <c r="L77" s="31"/>
      <c r="M77" s="31"/>
      <c r="O77" s="30"/>
    </row>
    <row r="78" spans="1:15" x14ac:dyDescent="0.25">
      <c r="A78" t="s">
        <v>128</v>
      </c>
      <c r="B78" s="31">
        <v>104814570</v>
      </c>
      <c r="C78" s="31">
        <v>656031</v>
      </c>
      <c r="D78" s="40">
        <f t="shared" si="1"/>
        <v>159.77075778431202</v>
      </c>
      <c r="E78" s="31"/>
      <c r="F78" s="31"/>
      <c r="G78" s="31"/>
      <c r="H78" s="31"/>
      <c r="I78" s="31"/>
      <c r="J78" s="31"/>
      <c r="K78" s="31"/>
      <c r="L78" s="31"/>
      <c r="M78" s="31"/>
      <c r="O78" s="30"/>
    </row>
    <row r="79" spans="1:15" x14ac:dyDescent="0.25">
      <c r="A79" t="s">
        <v>129</v>
      </c>
      <c r="B79" s="31">
        <v>17880645</v>
      </c>
      <c r="C79" s="31">
        <v>186197</v>
      </c>
      <c r="D79" s="40">
        <f t="shared" si="1"/>
        <v>96.030789969763205</v>
      </c>
      <c r="E79" s="31"/>
      <c r="F79" s="31"/>
      <c r="G79" s="31"/>
      <c r="H79" s="31"/>
      <c r="I79" s="31"/>
      <c r="J79" s="31"/>
      <c r="K79" s="31"/>
      <c r="L79" s="31"/>
      <c r="M79" s="31"/>
      <c r="O79" s="30"/>
    </row>
    <row r="80" spans="1:15" x14ac:dyDescent="0.25">
      <c r="A80" t="s">
        <v>130</v>
      </c>
      <c r="B80" s="31">
        <v>12647435</v>
      </c>
      <c r="C80" s="31">
        <v>112017</v>
      </c>
      <c r="D80" s="40">
        <f t="shared" si="1"/>
        <v>112.90638920878081</v>
      </c>
      <c r="E80" s="31"/>
      <c r="F80" s="31"/>
      <c r="G80" s="31"/>
      <c r="H80" s="31"/>
      <c r="I80" s="31"/>
      <c r="J80" s="31"/>
      <c r="K80" s="31"/>
      <c r="L80" s="31"/>
      <c r="M80" s="31"/>
      <c r="O80" s="30"/>
    </row>
    <row r="81" spans="1:15" x14ac:dyDescent="0.25">
      <c r="A81" t="s">
        <v>131</v>
      </c>
      <c r="B81" s="31">
        <v>100278903</v>
      </c>
      <c r="C81" s="31">
        <v>483075</v>
      </c>
      <c r="D81" s="40">
        <f t="shared" si="1"/>
        <v>207.58454277286137</v>
      </c>
      <c r="E81" s="31"/>
      <c r="F81" s="31"/>
      <c r="G81" s="31"/>
      <c r="H81" s="31"/>
      <c r="I81" s="31"/>
      <c r="J81" s="31"/>
      <c r="K81" s="31"/>
      <c r="L81" s="31"/>
      <c r="M81" s="31"/>
      <c r="O81" s="30"/>
    </row>
    <row r="82" spans="1:15" x14ac:dyDescent="0.25">
      <c r="A82" t="s">
        <v>132</v>
      </c>
      <c r="B82" s="31">
        <v>7132210</v>
      </c>
      <c r="C82" s="31">
        <v>47234</v>
      </c>
      <c r="D82" s="40">
        <f t="shared" si="1"/>
        <v>150.9973747724097</v>
      </c>
      <c r="E82" s="31"/>
      <c r="F82" s="31"/>
      <c r="G82" s="31"/>
      <c r="H82" s="31"/>
      <c r="I82" s="31"/>
      <c r="J82" s="31"/>
      <c r="K82" s="31"/>
      <c r="L82" s="31"/>
      <c r="M82" s="31"/>
      <c r="O82" s="30"/>
    </row>
    <row r="83" spans="1:15" x14ac:dyDescent="0.25">
      <c r="A83" t="s">
        <v>133</v>
      </c>
      <c r="B83" s="31">
        <v>60196675</v>
      </c>
      <c r="C83" s="31">
        <v>350453</v>
      </c>
      <c r="D83" s="40">
        <f t="shared" si="1"/>
        <v>171.76818289471055</v>
      </c>
      <c r="E83" s="31"/>
      <c r="F83" s="31"/>
      <c r="G83" s="31"/>
      <c r="H83" s="31"/>
      <c r="I83" s="31"/>
      <c r="J83" s="31"/>
      <c r="K83" s="31"/>
      <c r="L83" s="31"/>
      <c r="M83" s="31"/>
      <c r="O83" s="30"/>
    </row>
    <row r="84" spans="1:15" x14ac:dyDescent="0.25">
      <c r="A84" t="s">
        <v>134</v>
      </c>
      <c r="B84" s="31">
        <v>25223678</v>
      </c>
      <c r="C84" s="31">
        <v>117397</v>
      </c>
      <c r="D84" s="40">
        <f t="shared" si="1"/>
        <v>214.85794355903474</v>
      </c>
      <c r="E84" s="31"/>
      <c r="F84" s="31"/>
      <c r="G84" s="31"/>
      <c r="H84" s="31"/>
      <c r="I84" s="31"/>
      <c r="J84" s="31"/>
      <c r="K84" s="31"/>
      <c r="L84" s="31"/>
      <c r="M84" s="31"/>
      <c r="O84" s="30"/>
    </row>
    <row r="85" spans="1:15" x14ac:dyDescent="0.25">
      <c r="A85" t="s">
        <v>135</v>
      </c>
      <c r="B85" s="31">
        <v>67967710</v>
      </c>
      <c r="C85" s="31">
        <v>246778</v>
      </c>
      <c r="D85" s="40">
        <f t="shared" si="1"/>
        <v>275.42045887396768</v>
      </c>
      <c r="E85" s="31"/>
      <c r="F85" s="31"/>
      <c r="G85" s="31"/>
      <c r="H85" s="31"/>
      <c r="I85" s="31"/>
      <c r="J85" s="31"/>
      <c r="K85" s="31"/>
      <c r="L85" s="31"/>
      <c r="M85" s="31"/>
      <c r="O85" s="30"/>
    </row>
    <row r="86" spans="1:15" x14ac:dyDescent="0.25">
      <c r="A86" t="s">
        <v>136</v>
      </c>
      <c r="B86" s="31">
        <v>2899398</v>
      </c>
      <c r="C86" s="31">
        <v>38600</v>
      </c>
      <c r="D86" s="40">
        <f t="shared" si="1"/>
        <v>75.113937823834192</v>
      </c>
      <c r="E86" s="31"/>
      <c r="F86" s="31"/>
      <c r="G86" s="31"/>
      <c r="H86" s="31"/>
      <c r="I86" s="31"/>
      <c r="J86" s="31"/>
      <c r="K86" s="31"/>
      <c r="L86" s="31"/>
      <c r="M86" s="31"/>
      <c r="O86" s="30"/>
    </row>
    <row r="87" spans="1:15" x14ac:dyDescent="0.25">
      <c r="A87" t="s">
        <v>137</v>
      </c>
      <c r="B87" s="31">
        <v>30942761</v>
      </c>
      <c r="C87" s="31">
        <v>150767</v>
      </c>
      <c r="D87" s="40">
        <f t="shared" si="1"/>
        <v>205.23563511909106</v>
      </c>
      <c r="E87" s="31"/>
      <c r="F87" s="31"/>
      <c r="G87" s="31"/>
      <c r="H87" s="31"/>
      <c r="I87" s="31"/>
      <c r="J87" s="31"/>
      <c r="K87" s="31"/>
      <c r="L87" s="31"/>
      <c r="M87" s="31"/>
      <c r="O87" s="30"/>
    </row>
    <row r="88" spans="1:15" x14ac:dyDescent="0.25">
      <c r="A88" t="s">
        <v>138</v>
      </c>
      <c r="B88" s="31">
        <v>65182907</v>
      </c>
      <c r="C88" s="31">
        <v>313260</v>
      </c>
      <c r="D88" s="40">
        <f t="shared" si="1"/>
        <v>208.07925365511076</v>
      </c>
      <c r="E88" s="31"/>
      <c r="F88" s="31"/>
      <c r="G88" s="31"/>
      <c r="H88" s="31"/>
      <c r="I88" s="31"/>
      <c r="J88" s="31"/>
      <c r="K88" s="31"/>
      <c r="L88" s="31"/>
      <c r="M88" s="31"/>
      <c r="O88" s="30"/>
    </row>
    <row r="89" spans="1:15" x14ac:dyDescent="0.25">
      <c r="A89" t="s">
        <v>139</v>
      </c>
      <c r="B89" s="31">
        <v>91200882</v>
      </c>
      <c r="C89" s="31">
        <v>282557</v>
      </c>
      <c r="D89" s="40">
        <f t="shared" si="1"/>
        <v>322.76985528583612</v>
      </c>
      <c r="E89" s="31"/>
      <c r="F89" s="31"/>
      <c r="G89" s="31"/>
      <c r="H89" s="31"/>
      <c r="I89" s="31"/>
      <c r="J89" s="31"/>
      <c r="K89" s="31"/>
      <c r="L89" s="31"/>
      <c r="M89" s="31"/>
      <c r="O89" s="30"/>
    </row>
    <row r="90" spans="1:15" s="27" customFormat="1" ht="24.6" customHeight="1" x14ac:dyDescent="0.25">
      <c r="A90" s="27" t="s">
        <v>140</v>
      </c>
      <c r="B90" s="28">
        <v>170311002</v>
      </c>
      <c r="C90" s="28">
        <f>SUM(C91:C95)</f>
        <v>530218</v>
      </c>
      <c r="D90" s="40">
        <f t="shared" si="1"/>
        <v>321.2093931175479</v>
      </c>
      <c r="E90" s="28"/>
      <c r="F90" s="28"/>
      <c r="G90" s="28"/>
      <c r="H90" s="28"/>
      <c r="I90" s="28"/>
      <c r="J90" s="28"/>
      <c r="K90" s="28"/>
      <c r="L90" s="28"/>
      <c r="M90" s="28"/>
      <c r="O90" s="30"/>
    </row>
    <row r="91" spans="1:15" x14ac:dyDescent="0.25">
      <c r="A91" t="s">
        <v>141</v>
      </c>
      <c r="B91" s="32">
        <v>13165919</v>
      </c>
      <c r="C91" s="32">
        <v>58378</v>
      </c>
      <c r="D91" s="40">
        <f t="shared" si="1"/>
        <v>225.52877796430161</v>
      </c>
      <c r="E91" s="32"/>
      <c r="F91" s="32"/>
      <c r="G91" s="32"/>
      <c r="H91" s="32"/>
      <c r="I91" s="32"/>
      <c r="J91" s="32"/>
      <c r="K91" s="32"/>
      <c r="L91" s="32"/>
      <c r="M91" s="32"/>
      <c r="O91" s="30"/>
    </row>
    <row r="92" spans="1:15" x14ac:dyDescent="0.25">
      <c r="A92" t="s">
        <v>142</v>
      </c>
      <c r="B92" s="32">
        <v>5594710</v>
      </c>
      <c r="C92" s="32">
        <v>12415</v>
      </c>
      <c r="D92" s="40">
        <f t="shared" si="1"/>
        <v>450.64115988723319</v>
      </c>
      <c r="E92" s="32"/>
      <c r="F92" s="32"/>
      <c r="G92" s="32"/>
      <c r="H92" s="32"/>
      <c r="I92" s="32"/>
      <c r="J92" s="32"/>
      <c r="K92" s="32"/>
      <c r="L92" s="32"/>
      <c r="M92" s="32"/>
      <c r="O92" s="30"/>
    </row>
    <row r="93" spans="1:15" x14ac:dyDescent="0.25">
      <c r="A93" t="s">
        <v>143</v>
      </c>
      <c r="B93" s="32">
        <v>37106835</v>
      </c>
      <c r="C93" s="32">
        <v>38736</v>
      </c>
      <c r="D93" s="40">
        <f t="shared" si="1"/>
        <v>957.94183705080547</v>
      </c>
      <c r="E93" s="32"/>
      <c r="F93" s="32"/>
      <c r="G93" s="32"/>
      <c r="H93" s="32"/>
      <c r="I93" s="32"/>
      <c r="J93" s="32"/>
      <c r="K93" s="32"/>
      <c r="L93" s="32"/>
      <c r="M93" s="32"/>
      <c r="O93" s="30"/>
    </row>
    <row r="94" spans="1:15" x14ac:dyDescent="0.25">
      <c r="A94" t="s">
        <v>63</v>
      </c>
      <c r="B94" s="32">
        <v>104540236</v>
      </c>
      <c r="C94" s="32">
        <v>400583</v>
      </c>
      <c r="D94" s="40">
        <f t="shared" si="1"/>
        <v>260.97022589575693</v>
      </c>
      <c r="E94" s="32"/>
      <c r="F94" s="32"/>
      <c r="G94" s="32"/>
      <c r="H94" s="32"/>
      <c r="I94" s="32"/>
      <c r="J94" s="32"/>
      <c r="K94" s="32"/>
      <c r="L94" s="32"/>
      <c r="M94" s="32"/>
      <c r="O94" s="30"/>
    </row>
    <row r="95" spans="1:15" x14ac:dyDescent="0.25">
      <c r="A95" t="s">
        <v>144</v>
      </c>
      <c r="B95" s="32">
        <v>9903302</v>
      </c>
      <c r="C95" s="32">
        <v>20106</v>
      </c>
      <c r="D95" s="40">
        <f t="shared" si="1"/>
        <v>492.55456082761367</v>
      </c>
      <c r="E95" s="32"/>
      <c r="F95" s="32"/>
      <c r="G95" s="32"/>
      <c r="H95" s="32"/>
      <c r="I95" s="32"/>
      <c r="J95" s="32"/>
      <c r="K95" s="32"/>
      <c r="L95" s="32"/>
      <c r="M95" s="32"/>
      <c r="O95" s="30"/>
    </row>
    <row r="96" spans="1:15" s="27" customFormat="1" ht="24" customHeight="1" x14ac:dyDescent="0.25">
      <c r="A96" s="27" t="s">
        <v>145</v>
      </c>
      <c r="B96" s="28">
        <v>213637086</v>
      </c>
      <c r="C96" s="28">
        <f>SUM(C97:C110)</f>
        <v>481574</v>
      </c>
      <c r="D96" s="40">
        <f t="shared" si="1"/>
        <v>443.62255022073452</v>
      </c>
      <c r="E96" s="28"/>
      <c r="F96" s="28"/>
      <c r="G96" s="28"/>
      <c r="H96" s="28"/>
      <c r="I96" s="28"/>
      <c r="J96" s="28"/>
      <c r="K96" s="28"/>
      <c r="L96" s="28"/>
      <c r="M96" s="28"/>
      <c r="O96" s="30"/>
    </row>
    <row r="97" spans="1:15" x14ac:dyDescent="0.25">
      <c r="A97" t="s">
        <v>146</v>
      </c>
      <c r="B97" s="32">
        <v>9137050</v>
      </c>
      <c r="C97" s="32">
        <v>21075</v>
      </c>
      <c r="D97" s="40">
        <f t="shared" si="1"/>
        <v>433.54922894424675</v>
      </c>
      <c r="E97" s="32"/>
      <c r="F97" s="32"/>
      <c r="G97" s="32"/>
      <c r="H97" s="32"/>
      <c r="I97" s="32"/>
      <c r="J97" s="32"/>
      <c r="K97" s="32"/>
      <c r="L97" s="32"/>
      <c r="M97" s="32"/>
      <c r="O97" s="30"/>
    </row>
    <row r="98" spans="1:15" x14ac:dyDescent="0.25">
      <c r="A98" t="s">
        <v>147</v>
      </c>
      <c r="B98" s="32">
        <v>7651035</v>
      </c>
      <c r="C98" s="32">
        <v>19242</v>
      </c>
      <c r="D98" s="40">
        <f t="shared" si="1"/>
        <v>397.62160898035546</v>
      </c>
      <c r="E98" s="32"/>
      <c r="F98" s="32"/>
      <c r="G98" s="32"/>
      <c r="H98" s="32"/>
      <c r="I98" s="32"/>
      <c r="J98" s="32"/>
      <c r="K98" s="32"/>
      <c r="L98" s="32"/>
      <c r="M98" s="32"/>
      <c r="O98" s="30"/>
    </row>
    <row r="99" spans="1:15" x14ac:dyDescent="0.25">
      <c r="A99" t="s">
        <v>148</v>
      </c>
      <c r="B99" s="32">
        <v>49366079</v>
      </c>
      <c r="C99" s="32">
        <v>43527</v>
      </c>
      <c r="D99" s="40">
        <f t="shared" si="1"/>
        <v>1134.1484366025686</v>
      </c>
      <c r="E99" s="32"/>
      <c r="F99" s="32"/>
      <c r="G99" s="32"/>
      <c r="H99" s="32"/>
      <c r="I99" s="32"/>
      <c r="J99" s="32"/>
      <c r="K99" s="32"/>
      <c r="L99" s="32"/>
      <c r="M99" s="32"/>
      <c r="O99" s="30"/>
    </row>
    <row r="100" spans="1:15" x14ac:dyDescent="0.25">
      <c r="A100" t="s">
        <v>149</v>
      </c>
      <c r="B100" s="32">
        <v>4055517</v>
      </c>
      <c r="C100" s="32">
        <v>9397</v>
      </c>
      <c r="D100" s="40">
        <f t="shared" si="1"/>
        <v>431.57571565393209</v>
      </c>
      <c r="E100" s="32"/>
      <c r="F100" s="32"/>
      <c r="G100" s="32"/>
      <c r="H100" s="32"/>
      <c r="I100" s="32"/>
      <c r="J100" s="32"/>
      <c r="K100" s="32"/>
      <c r="L100" s="32"/>
      <c r="M100" s="32"/>
      <c r="O100" s="30"/>
    </row>
    <row r="101" spans="1:15" x14ac:dyDescent="0.25">
      <c r="A101" t="s">
        <v>150</v>
      </c>
      <c r="B101" s="32">
        <v>4069430</v>
      </c>
      <c r="C101" s="32">
        <v>10507</v>
      </c>
      <c r="D101" s="40">
        <f t="shared" si="1"/>
        <v>387.3065575330732</v>
      </c>
      <c r="E101" s="32"/>
      <c r="F101" s="32"/>
      <c r="G101" s="32"/>
      <c r="H101" s="32"/>
      <c r="I101" s="32"/>
      <c r="J101" s="32"/>
      <c r="K101" s="32"/>
      <c r="L101" s="32"/>
      <c r="M101" s="32"/>
      <c r="O101" s="30"/>
    </row>
    <row r="102" spans="1:15" x14ac:dyDescent="0.25">
      <c r="A102" t="s">
        <v>154</v>
      </c>
      <c r="B102" s="32">
        <v>5068316</v>
      </c>
      <c r="C102" s="32">
        <v>23420</v>
      </c>
      <c r="D102" s="40">
        <f t="shared" si="1"/>
        <v>216.40973526900086</v>
      </c>
      <c r="E102" s="32"/>
      <c r="F102" s="32"/>
      <c r="G102" s="32"/>
      <c r="H102" s="32"/>
      <c r="I102" s="32"/>
      <c r="J102" s="32"/>
      <c r="K102" s="32"/>
      <c r="L102" s="32"/>
      <c r="M102" s="32"/>
      <c r="O102" s="30"/>
    </row>
    <row r="103" spans="1:15" x14ac:dyDescent="0.25">
      <c r="A103" t="s">
        <v>151</v>
      </c>
      <c r="B103" s="32">
        <v>14213547</v>
      </c>
      <c r="C103" s="32">
        <v>58386</v>
      </c>
      <c r="D103" s="40">
        <f t="shared" si="1"/>
        <v>243.44101325660262</v>
      </c>
      <c r="E103" s="32"/>
      <c r="F103" s="32"/>
      <c r="G103" s="32"/>
      <c r="H103" s="32"/>
      <c r="I103" s="32"/>
      <c r="J103" s="32"/>
      <c r="K103" s="32"/>
      <c r="L103" s="32"/>
      <c r="M103" s="32"/>
      <c r="O103" s="30"/>
    </row>
    <row r="104" spans="1:15" x14ac:dyDescent="0.25">
      <c r="A104" t="s">
        <v>152</v>
      </c>
      <c r="B104" s="32">
        <v>23231759</v>
      </c>
      <c r="C104" s="32">
        <v>72705</v>
      </c>
      <c r="D104" s="40">
        <f t="shared" si="1"/>
        <v>319.53454370400937</v>
      </c>
      <c r="E104" s="32"/>
      <c r="F104" s="32"/>
      <c r="G104" s="32"/>
      <c r="H104" s="32"/>
      <c r="I104" s="32"/>
      <c r="J104" s="32"/>
      <c r="K104" s="32"/>
      <c r="L104" s="32"/>
      <c r="M104" s="32"/>
      <c r="O104" s="30"/>
    </row>
    <row r="105" spans="1:15" x14ac:dyDescent="0.25">
      <c r="A105" t="s">
        <v>153</v>
      </c>
      <c r="B105" s="32">
        <v>35836580</v>
      </c>
      <c r="C105" s="32">
        <v>18210</v>
      </c>
      <c r="D105" s="40">
        <f t="shared" si="1"/>
        <v>1967.9615595826469</v>
      </c>
      <c r="E105" s="32"/>
      <c r="F105" s="32"/>
      <c r="G105" s="32"/>
      <c r="H105" s="32"/>
      <c r="I105" s="32"/>
      <c r="J105" s="32"/>
      <c r="K105" s="32"/>
      <c r="L105" s="32"/>
      <c r="M105" s="32"/>
      <c r="O105" s="30"/>
    </row>
    <row r="106" spans="1:15" x14ac:dyDescent="0.25">
      <c r="A106" t="s">
        <v>155</v>
      </c>
      <c r="B106" s="32">
        <v>3895094</v>
      </c>
      <c r="C106" s="32">
        <v>15314</v>
      </c>
      <c r="D106" s="40">
        <f t="shared" si="1"/>
        <v>254.34856993600627</v>
      </c>
      <c r="E106" s="32"/>
      <c r="F106" s="32"/>
      <c r="G106" s="32"/>
      <c r="H106" s="32"/>
      <c r="I106" s="32"/>
      <c r="J106" s="32"/>
      <c r="K106" s="32"/>
      <c r="L106" s="32"/>
      <c r="M106" s="32"/>
      <c r="O106" s="30"/>
    </row>
    <row r="107" spans="1:15" x14ac:dyDescent="0.25">
      <c r="A107" t="s">
        <v>156</v>
      </c>
      <c r="B107" s="32">
        <v>5481611</v>
      </c>
      <c r="C107" s="32">
        <v>14175</v>
      </c>
      <c r="D107" s="40">
        <f t="shared" si="1"/>
        <v>386.70977072310404</v>
      </c>
      <c r="E107" s="32"/>
      <c r="F107" s="32"/>
      <c r="G107" s="32"/>
      <c r="H107" s="32"/>
      <c r="I107" s="32"/>
      <c r="J107" s="32"/>
      <c r="K107" s="32"/>
      <c r="L107" s="32"/>
      <c r="M107" s="32"/>
      <c r="O107" s="30"/>
    </row>
    <row r="108" spans="1:15" x14ac:dyDescent="0.25">
      <c r="A108" t="s">
        <v>157</v>
      </c>
      <c r="B108" s="32">
        <v>18833656</v>
      </c>
      <c r="C108" s="32">
        <v>81375</v>
      </c>
      <c r="D108" s="40">
        <f t="shared" si="1"/>
        <v>231.44277726574501</v>
      </c>
      <c r="E108" s="32"/>
      <c r="F108" s="32"/>
      <c r="G108" s="32"/>
      <c r="H108" s="32"/>
      <c r="I108" s="32"/>
      <c r="J108" s="32"/>
      <c r="K108" s="32"/>
      <c r="L108" s="32"/>
      <c r="M108" s="32"/>
      <c r="O108" s="30"/>
    </row>
    <row r="109" spans="1:15" x14ac:dyDescent="0.25">
      <c r="A109" t="s">
        <v>158</v>
      </c>
      <c r="B109" s="32">
        <v>12268536</v>
      </c>
      <c r="C109" s="32">
        <v>33778</v>
      </c>
      <c r="D109" s="40">
        <f t="shared" si="1"/>
        <v>363.21084729705723</v>
      </c>
      <c r="E109" s="32"/>
      <c r="F109" s="32"/>
      <c r="G109" s="32"/>
      <c r="H109" s="32"/>
      <c r="I109" s="32"/>
      <c r="J109" s="32"/>
      <c r="K109" s="32"/>
      <c r="L109" s="32"/>
      <c r="M109" s="32"/>
      <c r="O109" s="30"/>
    </row>
    <row r="110" spans="1:15" x14ac:dyDescent="0.25">
      <c r="A110" t="s">
        <v>159</v>
      </c>
      <c r="B110" s="32">
        <v>20528876</v>
      </c>
      <c r="C110" s="32">
        <v>60463</v>
      </c>
      <c r="D110" s="40">
        <f t="shared" si="1"/>
        <v>339.52790963068321</v>
      </c>
      <c r="E110" s="32"/>
      <c r="F110" s="32"/>
      <c r="G110" s="32"/>
      <c r="H110" s="32"/>
      <c r="I110" s="32"/>
      <c r="J110" s="32"/>
      <c r="K110" s="32"/>
      <c r="L110" s="32"/>
      <c r="M110" s="32"/>
      <c r="O110" s="30"/>
    </row>
    <row r="111" spans="1:15" s="27" customFormat="1" ht="23.45" customHeight="1" x14ac:dyDescent="0.25">
      <c r="A111" s="27" t="s">
        <v>160</v>
      </c>
      <c r="B111" s="28">
        <v>153079319</v>
      </c>
      <c r="C111" s="28">
        <f>SUM(C112:C131)</f>
        <v>469957</v>
      </c>
      <c r="D111" s="40">
        <f t="shared" si="1"/>
        <v>325.73047959706952</v>
      </c>
      <c r="E111" s="28"/>
      <c r="F111" s="28"/>
      <c r="G111" s="28"/>
      <c r="H111" s="28"/>
      <c r="I111" s="28"/>
      <c r="J111" s="28"/>
      <c r="K111" s="28"/>
      <c r="L111" s="28"/>
      <c r="M111" s="28"/>
      <c r="O111" s="30"/>
    </row>
    <row r="112" spans="1:15" x14ac:dyDescent="0.25">
      <c r="A112" t="s">
        <v>161</v>
      </c>
      <c r="B112" s="32">
        <v>4004813</v>
      </c>
      <c r="C112" s="32">
        <v>10989</v>
      </c>
      <c r="D112" s="40">
        <f t="shared" si="1"/>
        <v>364.43834743834742</v>
      </c>
      <c r="E112" s="32"/>
      <c r="F112" s="32"/>
      <c r="G112" s="32"/>
      <c r="H112" s="32"/>
      <c r="I112" s="32"/>
      <c r="J112" s="32"/>
      <c r="K112" s="32"/>
      <c r="L112" s="32"/>
      <c r="M112" s="37"/>
      <c r="O112" s="30"/>
    </row>
    <row r="113" spans="1:16" x14ac:dyDescent="0.25">
      <c r="A113" t="s">
        <v>162</v>
      </c>
      <c r="B113" s="32">
        <v>8918198</v>
      </c>
      <c r="C113" s="32">
        <v>34253</v>
      </c>
      <c r="D113" s="40">
        <f t="shared" si="1"/>
        <v>260.36253758794851</v>
      </c>
      <c r="E113" s="32"/>
      <c r="F113" s="32"/>
      <c r="G113" s="32"/>
      <c r="H113" s="32"/>
      <c r="I113" s="32"/>
      <c r="J113" s="32"/>
      <c r="K113" s="32"/>
      <c r="L113" s="32"/>
      <c r="M113" s="37"/>
      <c r="O113" s="30"/>
    </row>
    <row r="114" spans="1:16" x14ac:dyDescent="0.25">
      <c r="A114" t="s">
        <v>163</v>
      </c>
      <c r="B114" s="32">
        <v>3826025</v>
      </c>
      <c r="C114" s="32">
        <v>9810</v>
      </c>
      <c r="D114" s="40">
        <f t="shared" si="1"/>
        <v>390.01274209989805</v>
      </c>
      <c r="E114" s="32"/>
      <c r="F114" s="32"/>
      <c r="G114" s="32"/>
      <c r="H114" s="32"/>
      <c r="I114" s="32"/>
      <c r="J114" s="32"/>
      <c r="K114" s="32"/>
      <c r="L114" s="32"/>
      <c r="M114" s="37"/>
      <c r="O114" s="30"/>
    </row>
    <row r="115" spans="1:16" x14ac:dyDescent="0.25">
      <c r="A115" t="s">
        <v>164</v>
      </c>
      <c r="B115" s="32">
        <v>5034425</v>
      </c>
      <c r="C115" s="32">
        <v>15567</v>
      </c>
      <c r="D115" s="40">
        <f t="shared" si="1"/>
        <v>323.40367443951948</v>
      </c>
      <c r="E115" s="32"/>
      <c r="F115" s="32"/>
      <c r="G115" s="32"/>
      <c r="H115" s="32"/>
      <c r="I115" s="32"/>
      <c r="J115" s="32"/>
      <c r="K115" s="32"/>
      <c r="L115" s="32"/>
      <c r="M115" s="37"/>
      <c r="O115" s="30"/>
    </row>
    <row r="116" spans="1:16" x14ac:dyDescent="0.25">
      <c r="A116" t="s">
        <v>165</v>
      </c>
      <c r="B116" s="32">
        <v>12092606</v>
      </c>
      <c r="C116" s="32">
        <v>37783</v>
      </c>
      <c r="D116" s="40">
        <f t="shared" si="1"/>
        <v>320.05415133790331</v>
      </c>
      <c r="E116" s="32"/>
      <c r="F116" s="32"/>
      <c r="G116" s="32"/>
      <c r="H116" s="32"/>
      <c r="I116" s="32"/>
      <c r="J116" s="32"/>
      <c r="K116" s="32"/>
      <c r="L116" s="32"/>
      <c r="M116" s="37"/>
      <c r="O116" s="30"/>
    </row>
    <row r="117" spans="1:16" x14ac:dyDescent="0.25">
      <c r="A117" t="s">
        <v>166</v>
      </c>
      <c r="B117" s="32">
        <v>16538539</v>
      </c>
      <c r="C117" s="32">
        <v>49854</v>
      </c>
      <c r="D117" s="40">
        <f t="shared" si="1"/>
        <v>331.73945922092508</v>
      </c>
      <c r="E117" s="32"/>
      <c r="F117" s="32"/>
      <c r="G117" s="32"/>
      <c r="H117" s="32"/>
      <c r="I117" s="32"/>
      <c r="J117" s="32"/>
      <c r="K117" s="32"/>
      <c r="L117" s="32"/>
      <c r="M117" s="37"/>
      <c r="O117" s="30"/>
    </row>
    <row r="118" spans="1:16" x14ac:dyDescent="0.25">
      <c r="A118" t="s">
        <v>167</v>
      </c>
      <c r="B118" s="32">
        <v>2874532</v>
      </c>
      <c r="C118" s="32">
        <v>7861</v>
      </c>
      <c r="D118" s="40">
        <f t="shared" si="1"/>
        <v>365.67001653733621</v>
      </c>
      <c r="E118" s="32"/>
      <c r="F118" s="32"/>
      <c r="G118" s="32"/>
      <c r="H118" s="32"/>
      <c r="I118" s="32"/>
      <c r="J118" s="32"/>
      <c r="K118" s="32"/>
      <c r="L118" s="32"/>
      <c r="M118" s="37"/>
      <c r="O118" s="30"/>
      <c r="P118" s="37"/>
    </row>
    <row r="119" spans="1:16" x14ac:dyDescent="0.25">
      <c r="A119" t="s">
        <v>168</v>
      </c>
      <c r="B119" s="32">
        <v>5663727</v>
      </c>
      <c r="C119" s="32">
        <v>14846</v>
      </c>
      <c r="D119" s="40">
        <f t="shared" si="1"/>
        <v>381.49851811935878</v>
      </c>
      <c r="E119" s="32"/>
      <c r="F119" s="32"/>
      <c r="G119" s="32"/>
      <c r="H119" s="32"/>
      <c r="I119" s="32"/>
      <c r="J119" s="32"/>
      <c r="K119" s="32"/>
      <c r="L119" s="32"/>
      <c r="M119" s="37"/>
      <c r="O119" s="30"/>
    </row>
    <row r="120" spans="1:16" x14ac:dyDescent="0.25">
      <c r="A120" t="s">
        <v>169</v>
      </c>
      <c r="B120" s="32">
        <v>2854131</v>
      </c>
      <c r="C120" s="32">
        <v>8367</v>
      </c>
      <c r="D120" s="40">
        <f t="shared" si="1"/>
        <v>341.11760487629977</v>
      </c>
      <c r="E120" s="32"/>
      <c r="F120" s="32"/>
      <c r="G120" s="32"/>
      <c r="H120" s="32"/>
      <c r="I120" s="32"/>
      <c r="J120" s="32"/>
      <c r="K120" s="32"/>
      <c r="L120" s="32"/>
      <c r="M120" s="37"/>
      <c r="O120" s="30"/>
    </row>
    <row r="121" spans="1:16" x14ac:dyDescent="0.25">
      <c r="A121" t="s">
        <v>170</v>
      </c>
      <c r="B121" s="32">
        <v>19017971</v>
      </c>
      <c r="C121" s="32">
        <v>69015</v>
      </c>
      <c r="D121" s="40">
        <f t="shared" si="1"/>
        <v>275.56286314569297</v>
      </c>
      <c r="E121" s="32"/>
      <c r="F121" s="32"/>
      <c r="G121" s="32"/>
      <c r="H121" s="32"/>
      <c r="I121" s="32"/>
      <c r="J121" s="32"/>
      <c r="K121" s="32"/>
      <c r="L121" s="32"/>
      <c r="M121" s="37"/>
      <c r="O121" s="30"/>
    </row>
    <row r="122" spans="1:16" x14ac:dyDescent="0.25">
      <c r="A122" t="s">
        <v>171</v>
      </c>
      <c r="B122" s="32">
        <v>7712996</v>
      </c>
      <c r="C122" s="32">
        <v>25827</v>
      </c>
      <c r="D122" s="40">
        <f t="shared" si="1"/>
        <v>298.6408022611995</v>
      </c>
      <c r="E122" s="32"/>
      <c r="F122" s="32"/>
      <c r="G122" s="32"/>
      <c r="H122" s="32"/>
      <c r="I122" s="32"/>
      <c r="J122" s="32"/>
      <c r="K122" s="32"/>
      <c r="L122" s="32"/>
      <c r="M122" s="37"/>
      <c r="O122" s="30"/>
    </row>
    <row r="123" spans="1:16" x14ac:dyDescent="0.25">
      <c r="A123" t="s">
        <v>172</v>
      </c>
      <c r="B123" s="32">
        <v>14432008</v>
      </c>
      <c r="C123" s="32">
        <v>46593</v>
      </c>
      <c r="D123" s="40">
        <f t="shared" si="1"/>
        <v>309.7462708990621</v>
      </c>
      <c r="E123" s="32"/>
      <c r="F123" s="32"/>
      <c r="G123" s="32"/>
      <c r="H123" s="32"/>
      <c r="I123" s="32"/>
      <c r="J123" s="32"/>
      <c r="K123" s="32"/>
      <c r="L123" s="32"/>
      <c r="M123" s="37"/>
      <c r="O123" s="30"/>
    </row>
    <row r="124" spans="1:16" x14ac:dyDescent="0.25">
      <c r="A124" t="s">
        <v>173</v>
      </c>
      <c r="B124" s="32">
        <v>3895857</v>
      </c>
      <c r="C124" s="32">
        <v>11095</v>
      </c>
      <c r="D124" s="40">
        <f t="shared" si="1"/>
        <v>351.13627760252365</v>
      </c>
      <c r="E124" s="32"/>
      <c r="F124" s="32"/>
      <c r="G124" s="32"/>
      <c r="H124" s="32"/>
      <c r="I124" s="32"/>
      <c r="J124" s="32"/>
      <c r="K124" s="32"/>
      <c r="L124" s="32"/>
      <c r="M124" s="37"/>
      <c r="O124" s="30"/>
    </row>
    <row r="125" spans="1:16" x14ac:dyDescent="0.25">
      <c r="A125" t="s">
        <v>174</v>
      </c>
      <c r="B125" s="32">
        <v>4702996</v>
      </c>
      <c r="C125" s="32">
        <v>12338</v>
      </c>
      <c r="D125" s="40">
        <f t="shared" si="1"/>
        <v>381.17976981682608</v>
      </c>
      <c r="E125" s="32"/>
      <c r="F125" s="32"/>
      <c r="G125" s="32"/>
      <c r="H125" s="37"/>
      <c r="I125" s="32"/>
      <c r="J125" s="32"/>
      <c r="K125" s="32"/>
      <c r="L125" s="32"/>
      <c r="M125" s="37"/>
      <c r="O125" s="30"/>
    </row>
    <row r="126" spans="1:16" x14ac:dyDescent="0.25">
      <c r="A126" t="s">
        <v>175</v>
      </c>
      <c r="B126" s="32">
        <v>8447097</v>
      </c>
      <c r="C126" s="32">
        <v>20510</v>
      </c>
      <c r="D126" s="40">
        <f t="shared" si="1"/>
        <v>411.85260848366653</v>
      </c>
      <c r="E126" s="32"/>
      <c r="F126" s="32"/>
      <c r="G126" s="32"/>
      <c r="H126" s="37"/>
      <c r="I126" s="32"/>
      <c r="J126" s="32"/>
      <c r="K126" s="32"/>
      <c r="L126" s="32"/>
      <c r="M126" s="37"/>
      <c r="O126" s="30"/>
    </row>
    <row r="127" spans="1:16" x14ac:dyDescent="0.25">
      <c r="A127" t="s">
        <v>176</v>
      </c>
      <c r="B127" s="32">
        <v>2469689</v>
      </c>
      <c r="C127" s="32">
        <v>8954</v>
      </c>
      <c r="D127" s="40">
        <f t="shared" si="1"/>
        <v>275.81963368327007</v>
      </c>
      <c r="E127" s="32"/>
      <c r="F127" s="32"/>
      <c r="G127" s="32"/>
      <c r="H127" s="37"/>
      <c r="I127" s="32"/>
      <c r="J127" s="32"/>
      <c r="K127" s="32"/>
      <c r="L127" s="32"/>
      <c r="M127" s="37"/>
      <c r="O127" s="30"/>
    </row>
    <row r="128" spans="1:16" x14ac:dyDescent="0.25">
      <c r="A128" t="s">
        <v>177</v>
      </c>
      <c r="B128" s="32">
        <v>5991496</v>
      </c>
      <c r="C128" s="32">
        <v>23037</v>
      </c>
      <c r="D128" s="40">
        <f t="shared" si="1"/>
        <v>260.08143421452445</v>
      </c>
      <c r="E128" s="32"/>
      <c r="F128" s="32"/>
      <c r="G128" s="32"/>
      <c r="H128" s="37"/>
      <c r="I128" s="32"/>
      <c r="J128" s="32"/>
      <c r="K128" s="32"/>
      <c r="L128" s="32"/>
      <c r="M128" s="37"/>
      <c r="O128" s="30"/>
    </row>
    <row r="129" spans="1:15" x14ac:dyDescent="0.25">
      <c r="A129" t="s">
        <v>178</v>
      </c>
      <c r="B129" s="32">
        <v>9906551</v>
      </c>
      <c r="C129" s="32">
        <v>22412</v>
      </c>
      <c r="D129" s="40">
        <f t="shared" si="1"/>
        <v>442.01994467249688</v>
      </c>
      <c r="E129" s="32"/>
      <c r="F129" s="32"/>
      <c r="G129" s="32"/>
      <c r="H129" s="37"/>
      <c r="I129" s="32"/>
      <c r="J129" s="32"/>
      <c r="K129" s="32"/>
      <c r="L129" s="32"/>
      <c r="M129" s="37"/>
      <c r="O129" s="30"/>
    </row>
    <row r="130" spans="1:15" x14ac:dyDescent="0.25">
      <c r="A130" t="s">
        <v>179</v>
      </c>
      <c r="B130" s="32">
        <v>3797268</v>
      </c>
      <c r="C130" s="32">
        <v>7187</v>
      </c>
      <c r="D130" s="40">
        <f t="shared" si="1"/>
        <v>528.35230276888831</v>
      </c>
      <c r="E130" s="32"/>
      <c r="F130" s="32"/>
      <c r="G130" s="32"/>
      <c r="H130" s="37"/>
      <c r="I130" s="32"/>
      <c r="J130" s="32"/>
      <c r="K130" s="32"/>
      <c r="L130" s="32"/>
      <c r="M130" s="37"/>
      <c r="O130" s="30"/>
    </row>
    <row r="131" spans="1:15" x14ac:dyDescent="0.25">
      <c r="A131" t="s">
        <v>180</v>
      </c>
      <c r="B131" s="32">
        <v>10898394</v>
      </c>
      <c r="C131" s="32">
        <v>33659</v>
      </c>
      <c r="D131" s="40">
        <f t="shared" si="1"/>
        <v>323.78840726105943</v>
      </c>
      <c r="E131" s="32"/>
      <c r="F131" s="32"/>
      <c r="G131" s="32"/>
      <c r="H131" s="37"/>
      <c r="I131" s="32"/>
      <c r="J131" s="32"/>
      <c r="K131" s="32"/>
      <c r="L131" s="32"/>
      <c r="M131" s="37"/>
      <c r="O131" s="30"/>
    </row>
    <row r="132" spans="1:15" s="27" customFormat="1" ht="24.6" customHeight="1" x14ac:dyDescent="0.25">
      <c r="A132" s="27" t="s">
        <v>181</v>
      </c>
      <c r="B132" s="28">
        <v>99678572</v>
      </c>
      <c r="C132" s="28">
        <f>SUM(C133:C145)</f>
        <v>269367</v>
      </c>
      <c r="D132" s="40">
        <f t="shared" si="1"/>
        <v>370.04745198929339</v>
      </c>
      <c r="E132" s="28"/>
      <c r="F132" s="28"/>
      <c r="G132" s="28"/>
      <c r="H132" s="28"/>
      <c r="I132" s="28"/>
      <c r="J132" s="28"/>
      <c r="K132" s="28"/>
      <c r="L132" s="28"/>
      <c r="M132" s="28"/>
      <c r="O132" s="30"/>
    </row>
    <row r="133" spans="1:15" x14ac:dyDescent="0.25">
      <c r="A133" t="s">
        <v>182</v>
      </c>
      <c r="B133" s="32">
        <v>7005039</v>
      </c>
      <c r="C133" s="32">
        <v>19100</v>
      </c>
      <c r="D133" s="40">
        <f t="shared" si="1"/>
        <v>366.75596858638744</v>
      </c>
      <c r="E133" s="32"/>
      <c r="F133" s="32"/>
      <c r="G133" s="32"/>
      <c r="H133" s="37"/>
      <c r="I133" s="32"/>
      <c r="J133" s="32"/>
      <c r="K133" s="32"/>
      <c r="L133" s="32"/>
      <c r="M133" s="37"/>
      <c r="O133" s="30"/>
    </row>
    <row r="134" spans="1:15" x14ac:dyDescent="0.25">
      <c r="A134" t="s">
        <v>183</v>
      </c>
      <c r="B134" s="32">
        <v>6252071</v>
      </c>
      <c r="C134" s="32">
        <v>12334</v>
      </c>
      <c r="D134" s="40">
        <f t="shared" si="1"/>
        <v>506.89727582292846</v>
      </c>
      <c r="E134" s="32"/>
      <c r="F134" s="32"/>
      <c r="G134" s="32"/>
      <c r="H134" s="37"/>
      <c r="I134" s="32"/>
      <c r="J134" s="32"/>
      <c r="K134" s="32"/>
      <c r="L134" s="32"/>
      <c r="M134" s="37"/>
      <c r="O134" s="30"/>
    </row>
    <row r="135" spans="1:15" x14ac:dyDescent="0.25">
      <c r="A135" t="s">
        <v>184</v>
      </c>
      <c r="B135" s="32">
        <v>4328641</v>
      </c>
      <c r="C135" s="32">
        <v>12050</v>
      </c>
      <c r="D135" s="40">
        <f t="shared" si="1"/>
        <v>359.22331950207467</v>
      </c>
      <c r="E135" s="32"/>
      <c r="F135" s="32"/>
      <c r="G135" s="32"/>
      <c r="H135" s="37"/>
      <c r="I135" s="32"/>
      <c r="J135" s="32"/>
      <c r="K135" s="32"/>
      <c r="L135" s="32"/>
      <c r="M135" s="37"/>
      <c r="O135" s="30"/>
    </row>
    <row r="136" spans="1:15" x14ac:dyDescent="0.25">
      <c r="A136" t="s">
        <v>185</v>
      </c>
      <c r="B136" s="32">
        <v>8257005</v>
      </c>
      <c r="C136" s="32">
        <v>16880</v>
      </c>
      <c r="D136" s="40">
        <f t="shared" si="1"/>
        <v>489.15906398104266</v>
      </c>
      <c r="E136" s="32"/>
      <c r="F136" s="32"/>
      <c r="G136" s="32"/>
      <c r="H136" s="37"/>
      <c r="I136" s="32"/>
      <c r="J136" s="32"/>
      <c r="K136" s="32"/>
      <c r="L136" s="32"/>
      <c r="M136" s="37"/>
      <c r="O136" s="30"/>
    </row>
    <row r="137" spans="1:15" x14ac:dyDescent="0.25">
      <c r="A137" t="s">
        <v>186</v>
      </c>
      <c r="B137" s="32">
        <v>5454478</v>
      </c>
      <c r="C137" s="32">
        <v>16062</v>
      </c>
      <c r="D137" s="40">
        <f t="shared" si="1"/>
        <v>339.58896774996884</v>
      </c>
      <c r="E137" s="32"/>
      <c r="F137" s="32"/>
      <c r="G137" s="32"/>
      <c r="H137" s="37"/>
      <c r="I137" s="32"/>
      <c r="J137" s="32"/>
      <c r="K137" s="32"/>
      <c r="L137" s="32"/>
      <c r="M137" s="37"/>
      <c r="O137" s="30"/>
    </row>
    <row r="138" spans="1:15" x14ac:dyDescent="0.25">
      <c r="A138" t="s">
        <v>187</v>
      </c>
      <c r="B138" s="32">
        <v>11193257</v>
      </c>
      <c r="C138" s="32">
        <v>24333</v>
      </c>
      <c r="D138" s="40">
        <f t="shared" si="1"/>
        <v>460.00316442690996</v>
      </c>
      <c r="E138" s="32"/>
      <c r="F138" s="32"/>
      <c r="G138" s="32"/>
      <c r="H138" s="37"/>
      <c r="I138" s="32"/>
      <c r="J138" s="32"/>
      <c r="K138" s="32"/>
      <c r="L138" s="32"/>
      <c r="M138" s="37"/>
      <c r="O138" s="30"/>
    </row>
    <row r="139" spans="1:15" x14ac:dyDescent="0.25">
      <c r="A139" t="s">
        <v>188</v>
      </c>
      <c r="B139" s="32">
        <v>2855412</v>
      </c>
      <c r="C139" s="32">
        <v>8136</v>
      </c>
      <c r="D139" s="40">
        <f t="shared" si="1"/>
        <v>350.96017699115043</v>
      </c>
      <c r="E139" s="32"/>
      <c r="F139" s="32"/>
      <c r="G139" s="32"/>
      <c r="H139" s="37"/>
      <c r="I139" s="32"/>
      <c r="J139" s="32"/>
      <c r="K139" s="32"/>
      <c r="L139" s="32"/>
      <c r="M139" s="37"/>
      <c r="O139" s="30"/>
    </row>
    <row r="140" spans="1:15" x14ac:dyDescent="0.25">
      <c r="A140" t="s">
        <v>189</v>
      </c>
      <c r="B140" s="32">
        <v>5960816</v>
      </c>
      <c r="C140" s="32">
        <v>14565</v>
      </c>
      <c r="D140" s="40">
        <f t="shared" ref="D140:D154" si="2">+B140/C140</f>
        <v>409.25616203226912</v>
      </c>
      <c r="E140" s="32"/>
      <c r="F140" s="32"/>
      <c r="G140" s="32"/>
      <c r="H140" s="37"/>
      <c r="I140" s="32"/>
      <c r="J140" s="32"/>
      <c r="K140" s="32"/>
      <c r="L140" s="32"/>
      <c r="M140" s="37"/>
      <c r="O140" s="30"/>
    </row>
    <row r="141" spans="1:15" x14ac:dyDescent="0.25">
      <c r="A141" t="s">
        <v>190</v>
      </c>
      <c r="B141" s="32">
        <v>11643302</v>
      </c>
      <c r="C141" s="32">
        <v>34901</v>
      </c>
      <c r="D141" s="40">
        <f t="shared" si="2"/>
        <v>333.60940947250793</v>
      </c>
      <c r="E141" s="32"/>
      <c r="F141" s="32"/>
      <c r="G141" s="32"/>
      <c r="H141" s="37"/>
      <c r="I141" s="32"/>
      <c r="J141" s="32"/>
      <c r="K141" s="32"/>
      <c r="L141" s="32"/>
      <c r="M141" s="37"/>
      <c r="O141" s="30"/>
    </row>
    <row r="142" spans="1:15" x14ac:dyDescent="0.25">
      <c r="A142" t="s">
        <v>191</v>
      </c>
      <c r="B142" s="32">
        <v>12120749</v>
      </c>
      <c r="C142" s="32">
        <v>37985</v>
      </c>
      <c r="D142" s="40">
        <f t="shared" si="2"/>
        <v>319.09303672502301</v>
      </c>
      <c r="E142" s="32"/>
      <c r="F142" s="32"/>
      <c r="G142" s="32"/>
      <c r="H142" s="37"/>
      <c r="I142" s="32"/>
      <c r="J142" s="32"/>
      <c r="K142" s="32"/>
      <c r="L142" s="32"/>
      <c r="M142" s="37"/>
      <c r="O142" s="30"/>
    </row>
    <row r="143" spans="1:15" x14ac:dyDescent="0.25">
      <c r="A143" t="s">
        <v>192</v>
      </c>
      <c r="B143" s="32">
        <v>9847605</v>
      </c>
      <c r="C143" s="32">
        <v>33314</v>
      </c>
      <c r="D143" s="40">
        <f t="shared" si="2"/>
        <v>295.59959776670468</v>
      </c>
      <c r="E143" s="32"/>
      <c r="F143" s="32"/>
      <c r="G143" s="32"/>
      <c r="H143" s="37"/>
      <c r="I143" s="32"/>
      <c r="J143" s="32"/>
      <c r="K143" s="32"/>
      <c r="L143" s="32"/>
      <c r="M143" s="37"/>
      <c r="O143" s="30"/>
    </row>
    <row r="144" spans="1:15" x14ac:dyDescent="0.25">
      <c r="A144" t="s">
        <v>193</v>
      </c>
      <c r="B144" s="32">
        <v>5231754</v>
      </c>
      <c r="C144" s="32">
        <v>11943</v>
      </c>
      <c r="D144" s="40">
        <f t="shared" si="2"/>
        <v>438.06028636021102</v>
      </c>
      <c r="E144" s="32"/>
      <c r="F144" s="32"/>
      <c r="G144" s="32"/>
      <c r="H144" s="37"/>
      <c r="I144" s="32"/>
      <c r="J144" s="32"/>
      <c r="K144" s="32"/>
      <c r="L144" s="32"/>
      <c r="M144" s="37"/>
      <c r="O144" s="30"/>
    </row>
    <row r="145" spans="1:15" x14ac:dyDescent="0.25">
      <c r="A145" t="s">
        <v>194</v>
      </c>
      <c r="B145" s="32">
        <v>9528443</v>
      </c>
      <c r="C145" s="32">
        <v>27764</v>
      </c>
      <c r="D145" s="40">
        <f t="shared" si="2"/>
        <v>343.1941723094655</v>
      </c>
      <c r="E145" s="32"/>
      <c r="F145" s="32"/>
      <c r="G145" s="32"/>
      <c r="H145" s="37"/>
      <c r="I145" s="32"/>
      <c r="J145" s="32"/>
      <c r="K145" s="32"/>
      <c r="L145" s="32"/>
      <c r="M145" s="37"/>
      <c r="O145" s="30"/>
    </row>
    <row r="146" spans="1:15" s="27" customFormat="1" ht="24.6" customHeight="1" x14ac:dyDescent="0.25">
      <c r="A146" s="27" t="s">
        <v>195</v>
      </c>
      <c r="B146" s="28">
        <v>24964111</v>
      </c>
      <c r="C146" s="28">
        <f>SUM(C147:C154)</f>
        <v>80696</v>
      </c>
      <c r="D146" s="40">
        <f t="shared" si="2"/>
        <v>309.35995588381087</v>
      </c>
      <c r="E146" s="28"/>
      <c r="F146" s="28"/>
      <c r="G146" s="28"/>
      <c r="H146" s="28"/>
      <c r="I146" s="28"/>
      <c r="J146" s="28"/>
      <c r="K146" s="28"/>
      <c r="L146" s="28"/>
      <c r="M146" s="28"/>
      <c r="O146" s="30"/>
    </row>
    <row r="147" spans="1:15" x14ac:dyDescent="0.25">
      <c r="A147" t="s">
        <v>196</v>
      </c>
      <c r="B147" s="32">
        <v>2080606</v>
      </c>
      <c r="C147" s="32">
        <v>6083</v>
      </c>
      <c r="D147" s="40">
        <f t="shared" si="2"/>
        <v>342.03616636528028</v>
      </c>
      <c r="E147" s="32"/>
      <c r="F147" s="32"/>
      <c r="G147" s="32"/>
      <c r="H147" s="37"/>
      <c r="I147" s="32"/>
      <c r="J147" s="32"/>
      <c r="K147" s="32"/>
      <c r="L147" s="32"/>
      <c r="M147" s="37"/>
      <c r="O147" s="30"/>
    </row>
    <row r="148" spans="1:15" x14ac:dyDescent="0.25">
      <c r="A148" t="s">
        <v>197</v>
      </c>
      <c r="B148" s="32">
        <v>8823714</v>
      </c>
      <c r="C148" s="32">
        <v>25630</v>
      </c>
      <c r="D148" s="40">
        <f t="shared" si="2"/>
        <v>344.27288333983614</v>
      </c>
      <c r="E148" s="32"/>
      <c r="F148" s="32"/>
      <c r="G148" s="32"/>
      <c r="H148" s="37"/>
      <c r="I148" s="32"/>
      <c r="J148" s="32"/>
      <c r="K148" s="32"/>
      <c r="L148" s="32"/>
      <c r="M148" s="37"/>
      <c r="O148" s="30"/>
    </row>
    <row r="149" spans="1:15" x14ac:dyDescent="0.25">
      <c r="A149" t="s">
        <v>198</v>
      </c>
      <c r="B149" s="32">
        <v>4352698</v>
      </c>
      <c r="C149" s="32">
        <v>20364</v>
      </c>
      <c r="D149" s="40">
        <f t="shared" si="2"/>
        <v>213.74474562954234</v>
      </c>
      <c r="E149" s="32"/>
      <c r="F149" s="32"/>
      <c r="G149" s="32"/>
      <c r="H149" s="37"/>
      <c r="I149" s="32"/>
      <c r="J149" s="32"/>
      <c r="K149" s="32"/>
      <c r="L149" s="32"/>
      <c r="M149" s="37"/>
      <c r="O149" s="30"/>
    </row>
    <row r="150" spans="1:15" x14ac:dyDescent="0.25">
      <c r="A150" t="s">
        <v>202</v>
      </c>
      <c r="B150" s="32">
        <v>3458698</v>
      </c>
      <c r="C150" s="32">
        <v>11230</v>
      </c>
      <c r="D150" s="40">
        <f t="shared" si="2"/>
        <v>307.9873552983081</v>
      </c>
      <c r="E150" s="32"/>
      <c r="F150" s="32"/>
      <c r="G150" s="32"/>
      <c r="H150" s="37"/>
      <c r="I150" s="32"/>
      <c r="J150" s="32"/>
      <c r="K150" s="32"/>
      <c r="L150" s="32"/>
      <c r="M150" s="37"/>
      <c r="O150" s="30"/>
    </row>
    <row r="151" spans="1:15" x14ac:dyDescent="0.25">
      <c r="A151" t="s">
        <v>199</v>
      </c>
      <c r="B151" s="32">
        <v>1310914</v>
      </c>
      <c r="C151" s="32">
        <v>3582</v>
      </c>
      <c r="D151" s="40">
        <f t="shared" si="2"/>
        <v>365.97264098269125</v>
      </c>
      <c r="E151" s="32"/>
      <c r="F151" s="32"/>
      <c r="G151" s="32"/>
      <c r="H151" s="37"/>
      <c r="I151" s="32"/>
      <c r="J151" s="32"/>
      <c r="K151" s="32"/>
      <c r="L151" s="32"/>
      <c r="M151" s="37"/>
      <c r="O151" s="30"/>
    </row>
    <row r="152" spans="1:15" x14ac:dyDescent="0.25">
      <c r="A152" t="s">
        <v>200</v>
      </c>
      <c r="B152" s="32">
        <v>2664854</v>
      </c>
      <c r="C152" s="32">
        <v>8916</v>
      </c>
      <c r="D152" s="40">
        <f t="shared" si="2"/>
        <v>298.8844773441005</v>
      </c>
      <c r="E152" s="32"/>
      <c r="F152" s="32"/>
      <c r="G152" s="32"/>
      <c r="H152" s="37"/>
      <c r="I152" s="32"/>
      <c r="J152" s="32"/>
      <c r="K152" s="32"/>
      <c r="L152" s="32"/>
      <c r="M152" s="37"/>
      <c r="O152" s="30"/>
    </row>
    <row r="153" spans="1:15" x14ac:dyDescent="0.25">
      <c r="A153" t="s">
        <v>203</v>
      </c>
      <c r="B153" s="32">
        <v>1518838</v>
      </c>
      <c r="C153" s="32">
        <v>3199</v>
      </c>
      <c r="D153" s="40">
        <f t="shared" si="2"/>
        <v>474.78524538918413</v>
      </c>
      <c r="E153" s="32"/>
      <c r="F153" s="32"/>
      <c r="G153" s="32"/>
      <c r="H153" s="37"/>
      <c r="I153" s="32"/>
      <c r="J153" s="32"/>
      <c r="K153" s="32"/>
      <c r="L153" s="32"/>
      <c r="M153" s="37"/>
      <c r="O153" s="30"/>
    </row>
    <row r="154" spans="1:15" x14ac:dyDescent="0.25">
      <c r="A154" t="s">
        <v>201</v>
      </c>
      <c r="B154" s="32">
        <v>753789</v>
      </c>
      <c r="C154" s="32">
        <v>1692</v>
      </c>
      <c r="D154" s="40">
        <f t="shared" si="2"/>
        <v>445.50177304964541</v>
      </c>
      <c r="E154" s="32"/>
      <c r="F154" s="32"/>
      <c r="G154" s="32"/>
      <c r="H154" s="37"/>
      <c r="I154" s="32"/>
      <c r="J154" s="32"/>
      <c r="K154" s="32"/>
      <c r="L154" s="32"/>
      <c r="M154" s="37"/>
      <c r="O154" s="30"/>
    </row>
    <row r="155" spans="1:15" x14ac:dyDescent="0.25">
      <c r="O155" s="3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35"/>
  <sheetViews>
    <sheetView workbookViewId="0"/>
  </sheetViews>
  <sheetFormatPr baseColWidth="10" defaultColWidth="11.42578125" defaultRowHeight="15" x14ac:dyDescent="0.25"/>
  <cols>
    <col min="1" max="1" width="47.28515625" style="1" customWidth="1"/>
    <col min="2" max="16384" width="11.42578125" style="1"/>
  </cols>
  <sheetData>
    <row r="5" spans="1:7" x14ac:dyDescent="0.25">
      <c r="A5" s="41" t="s">
        <v>53</v>
      </c>
    </row>
    <row r="10" spans="1:7" x14ac:dyDescent="0.25">
      <c r="A10" s="8" t="s">
        <v>0</v>
      </c>
      <c r="B10" s="9">
        <v>1965</v>
      </c>
      <c r="C10" s="9">
        <v>1966</v>
      </c>
      <c r="D10" s="9">
        <v>1967</v>
      </c>
      <c r="E10" s="9">
        <v>1968</v>
      </c>
      <c r="F10" s="9">
        <v>1969</v>
      </c>
      <c r="G10" s="10" t="s">
        <v>1</v>
      </c>
    </row>
    <row r="11" spans="1:7" x14ac:dyDescent="0.25">
      <c r="A11" s="3"/>
      <c r="B11" s="51" t="s">
        <v>3</v>
      </c>
      <c r="C11" s="51"/>
      <c r="D11" s="51"/>
      <c r="E11" s="51"/>
      <c r="F11" s="51"/>
      <c r="G11" s="4" t="s">
        <v>4</v>
      </c>
    </row>
    <row r="12" spans="1:7" x14ac:dyDescent="0.25">
      <c r="A12" s="3" t="s">
        <v>2</v>
      </c>
      <c r="B12" s="5">
        <f>SUM(B14:B17)</f>
        <v>684783</v>
      </c>
      <c r="C12" s="5">
        <f t="shared" ref="C12:G12" si="0">SUM(C14:C17)</f>
        <v>840338</v>
      </c>
      <c r="D12" s="5">
        <f t="shared" si="0"/>
        <v>1058183</v>
      </c>
      <c r="E12" s="5">
        <f t="shared" si="0"/>
        <v>1249726</v>
      </c>
      <c r="F12" s="5">
        <f t="shared" si="0"/>
        <v>1530825</v>
      </c>
      <c r="G12" s="6">
        <f t="shared" si="0"/>
        <v>18603.900000000001</v>
      </c>
    </row>
    <row r="13" spans="1:7" x14ac:dyDescent="0.25">
      <c r="A13" s="3"/>
      <c r="B13" s="5"/>
      <c r="C13" s="5"/>
      <c r="D13" s="5"/>
      <c r="E13" s="5"/>
      <c r="F13" s="5"/>
      <c r="G13" s="6"/>
    </row>
    <row r="14" spans="1:7" x14ac:dyDescent="0.25">
      <c r="A14" s="3" t="s">
        <v>5</v>
      </c>
      <c r="B14" s="5">
        <v>168175</v>
      </c>
      <c r="C14" s="5">
        <v>202377</v>
      </c>
      <c r="D14" s="5">
        <v>282452</v>
      </c>
      <c r="E14" s="5">
        <v>314941</v>
      </c>
      <c r="F14" s="5">
        <v>345044</v>
      </c>
      <c r="G14" s="7">
        <v>3844.24</v>
      </c>
    </row>
    <row r="15" spans="1:7" x14ac:dyDescent="0.25">
      <c r="A15" s="3" t="s">
        <v>6</v>
      </c>
      <c r="B15" s="5">
        <v>3352</v>
      </c>
      <c r="C15" s="5">
        <v>4951</v>
      </c>
      <c r="D15" s="5">
        <v>6304</v>
      </c>
      <c r="E15" s="5">
        <v>8301</v>
      </c>
      <c r="F15" s="5">
        <v>10141</v>
      </c>
      <c r="G15" s="7">
        <v>115.74</v>
      </c>
    </row>
    <row r="16" spans="1:7" x14ac:dyDescent="0.25">
      <c r="A16" s="3" t="s">
        <v>7</v>
      </c>
      <c r="B16" s="5">
        <v>466455</v>
      </c>
      <c r="C16" s="5">
        <v>571764</v>
      </c>
      <c r="D16" s="5">
        <v>689950</v>
      </c>
      <c r="E16" s="5">
        <v>827940</v>
      </c>
      <c r="F16" s="5">
        <v>1046070</v>
      </c>
      <c r="G16" s="7">
        <v>13094.78</v>
      </c>
    </row>
    <row r="17" spans="1:7" x14ac:dyDescent="0.25">
      <c r="A17" s="3" t="s">
        <v>8</v>
      </c>
      <c r="B17" s="5">
        <v>46801</v>
      </c>
      <c r="C17" s="5">
        <v>61246</v>
      </c>
      <c r="D17" s="5">
        <v>79477</v>
      </c>
      <c r="E17" s="5">
        <v>98544</v>
      </c>
      <c r="F17" s="5">
        <v>129570</v>
      </c>
      <c r="G17" s="7">
        <v>1549.14</v>
      </c>
    </row>
    <row r="18" spans="1:7" x14ac:dyDescent="0.25">
      <c r="A18" s="3"/>
      <c r="B18" s="5"/>
      <c r="C18" s="5"/>
      <c r="D18" s="5"/>
      <c r="E18" s="5"/>
      <c r="F18" s="5"/>
      <c r="G18" s="7"/>
    </row>
    <row r="19" spans="1:7" x14ac:dyDescent="0.25">
      <c r="A19" s="3" t="s">
        <v>9</v>
      </c>
      <c r="B19" s="5">
        <f>SUM(B21:B24)</f>
        <v>337625</v>
      </c>
      <c r="C19" s="5">
        <f t="shared" ref="C19:G19" si="1">SUM(C21:C24)</f>
        <v>443656</v>
      </c>
      <c r="D19" s="5">
        <f t="shared" si="1"/>
        <v>552781</v>
      </c>
      <c r="E19" s="5">
        <f t="shared" si="1"/>
        <v>646812</v>
      </c>
      <c r="F19" s="5">
        <f t="shared" si="1"/>
        <v>759199</v>
      </c>
      <c r="G19" s="7">
        <f t="shared" si="1"/>
        <v>8361.7000000000007</v>
      </c>
    </row>
    <row r="20" spans="1:7" x14ac:dyDescent="0.25">
      <c r="A20" s="3"/>
      <c r="B20" s="5"/>
      <c r="C20" s="5"/>
      <c r="D20" s="5"/>
      <c r="E20" s="5"/>
      <c r="F20" s="5"/>
      <c r="G20" s="7"/>
    </row>
    <row r="21" spans="1:7" x14ac:dyDescent="0.25">
      <c r="A21" s="3" t="s">
        <v>10</v>
      </c>
      <c r="B21" s="5">
        <v>188530</v>
      </c>
      <c r="C21" s="5">
        <v>237790</v>
      </c>
      <c r="D21" s="5">
        <v>296431</v>
      </c>
      <c r="E21" s="5">
        <v>352986</v>
      </c>
      <c r="F21" s="5">
        <v>406739</v>
      </c>
      <c r="G21" s="7">
        <v>4588.8599999999997</v>
      </c>
    </row>
    <row r="22" spans="1:7" x14ac:dyDescent="0.25">
      <c r="A22" s="3" t="s">
        <v>11</v>
      </c>
      <c r="B22" s="5">
        <v>40070</v>
      </c>
      <c r="C22" s="5">
        <v>48938</v>
      </c>
      <c r="D22" s="5">
        <v>64433</v>
      </c>
      <c r="E22" s="5">
        <v>81371</v>
      </c>
      <c r="F22" s="5">
        <v>110319</v>
      </c>
      <c r="G22" s="7">
        <v>1130.18</v>
      </c>
    </row>
    <row r="23" spans="1:7" ht="17.25" x14ac:dyDescent="0.25">
      <c r="A23" s="3" t="s">
        <v>12</v>
      </c>
      <c r="B23" s="5">
        <v>109025</v>
      </c>
      <c r="C23" s="5">
        <v>156928</v>
      </c>
      <c r="D23" s="5">
        <v>191917</v>
      </c>
      <c r="E23" s="5">
        <v>212455</v>
      </c>
      <c r="F23" s="5">
        <v>242141</v>
      </c>
      <c r="G23" s="7">
        <v>2642.66</v>
      </c>
    </row>
    <row r="24" spans="1:7" x14ac:dyDescent="0.25">
      <c r="A24" s="3"/>
      <c r="B24" s="5"/>
      <c r="C24" s="5"/>
      <c r="D24" s="5"/>
      <c r="E24" s="5"/>
      <c r="F24" s="5"/>
      <c r="G24" s="7"/>
    </row>
    <row r="25" spans="1:7" x14ac:dyDescent="0.25">
      <c r="A25" s="3" t="s">
        <v>14</v>
      </c>
      <c r="B25" s="5">
        <f>+B19+B12</f>
        <v>1022408</v>
      </c>
      <c r="C25" s="5">
        <f t="shared" ref="C25:G25" si="2">+C19+C12</f>
        <v>1283994</v>
      </c>
      <c r="D25" s="5">
        <f t="shared" si="2"/>
        <v>1610964</v>
      </c>
      <c r="E25" s="5">
        <f t="shared" si="2"/>
        <v>1896538</v>
      </c>
      <c r="F25" s="5">
        <f t="shared" si="2"/>
        <v>2290024</v>
      </c>
      <c r="G25" s="7">
        <f t="shared" si="2"/>
        <v>26965.600000000002</v>
      </c>
    </row>
    <row r="26" spans="1:7" x14ac:dyDescent="0.25">
      <c r="A26" s="3"/>
      <c r="B26" s="5"/>
      <c r="C26" s="5"/>
      <c r="D26" s="5"/>
      <c r="E26" s="5"/>
      <c r="F26" s="5"/>
      <c r="G26" s="7"/>
    </row>
    <row r="27" spans="1:7" x14ac:dyDescent="0.25">
      <c r="A27" s="3" t="s">
        <v>13</v>
      </c>
      <c r="B27" s="5">
        <v>80142</v>
      </c>
      <c r="C27" s="5">
        <v>98158</v>
      </c>
      <c r="D27" s="5">
        <v>126598</v>
      </c>
      <c r="E27" s="5">
        <v>145625</v>
      </c>
      <c r="F27" s="5">
        <v>163244</v>
      </c>
      <c r="G27" s="7">
        <v>2022.42</v>
      </c>
    </row>
    <row r="28" spans="1:7" x14ac:dyDescent="0.25">
      <c r="A28" s="3"/>
      <c r="B28" s="5"/>
      <c r="C28" s="5"/>
      <c r="D28" s="5"/>
      <c r="E28" s="5"/>
      <c r="F28" s="5"/>
      <c r="G28" s="7"/>
    </row>
    <row r="29" spans="1:7" x14ac:dyDescent="0.25">
      <c r="A29" s="3" t="s">
        <v>15</v>
      </c>
      <c r="B29" s="5">
        <f>+B27+B25</f>
        <v>1102550</v>
      </c>
      <c r="C29" s="5">
        <f t="shared" ref="C29:G29" si="3">+C27+C25</f>
        <v>1382152</v>
      </c>
      <c r="D29" s="5">
        <f t="shared" si="3"/>
        <v>1737562</v>
      </c>
      <c r="E29" s="5">
        <f t="shared" si="3"/>
        <v>2042163</v>
      </c>
      <c r="F29" s="5">
        <f t="shared" si="3"/>
        <v>2453268</v>
      </c>
      <c r="G29" s="7">
        <f t="shared" si="3"/>
        <v>28988.020000000004</v>
      </c>
    </row>
    <row r="30" spans="1:7" x14ac:dyDescent="0.25">
      <c r="B30" s="2"/>
      <c r="C30" s="2"/>
      <c r="D30" s="2"/>
      <c r="E30" s="2"/>
      <c r="F30" s="2"/>
      <c r="G30" s="2"/>
    </row>
    <row r="31" spans="1:7" x14ac:dyDescent="0.25">
      <c r="A31" s="1" t="s">
        <v>16</v>
      </c>
      <c r="B31" s="2"/>
      <c r="C31" s="2"/>
      <c r="D31" s="2"/>
      <c r="E31" s="2"/>
      <c r="F31" s="2"/>
      <c r="G31" s="2"/>
    </row>
    <row r="32" spans="1:7" x14ac:dyDescent="0.25">
      <c r="A32" s="1" t="s">
        <v>17</v>
      </c>
      <c r="B32" s="2"/>
      <c r="C32" s="2"/>
      <c r="D32" s="2"/>
      <c r="E32" s="2"/>
      <c r="F32" s="2"/>
      <c r="G32" s="2"/>
    </row>
    <row r="33" spans="2:7" x14ac:dyDescent="0.25">
      <c r="B33" s="2"/>
      <c r="C33" s="2"/>
      <c r="D33" s="2"/>
      <c r="E33" s="2"/>
      <c r="F33" s="2"/>
      <c r="G33" s="2"/>
    </row>
    <row r="34" spans="2:7" x14ac:dyDescent="0.25">
      <c r="B34" s="2"/>
      <c r="C34" s="2"/>
      <c r="D34" s="2"/>
      <c r="E34" s="2"/>
      <c r="F34" s="2"/>
      <c r="G34" s="2"/>
    </row>
    <row r="35" spans="2:7" x14ac:dyDescent="0.25">
      <c r="B35" s="2"/>
      <c r="C35" s="2"/>
      <c r="D35" s="2"/>
      <c r="E35" s="2"/>
      <c r="F35" s="2"/>
      <c r="G35" s="2"/>
    </row>
  </sheetData>
  <mergeCells count="1">
    <mergeCell ref="B11:F1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35"/>
  <sheetViews>
    <sheetView workbookViewId="0"/>
  </sheetViews>
  <sheetFormatPr baseColWidth="10" defaultColWidth="11.42578125" defaultRowHeight="15" x14ac:dyDescent="0.25"/>
  <cols>
    <col min="1" max="1" width="47.28515625" style="1" customWidth="1"/>
    <col min="2" max="16384" width="11.42578125" style="1"/>
  </cols>
  <sheetData>
    <row r="5" spans="1:7" x14ac:dyDescent="0.25">
      <c r="A5" s="41" t="s">
        <v>18</v>
      </c>
    </row>
    <row r="10" spans="1:7" x14ac:dyDescent="0.25">
      <c r="A10" s="8" t="s">
        <v>0</v>
      </c>
      <c r="B10" s="9">
        <v>1965</v>
      </c>
      <c r="C10" s="9">
        <v>1966</v>
      </c>
      <c r="D10" s="9">
        <v>1967</v>
      </c>
      <c r="E10" s="9">
        <v>1968</v>
      </c>
      <c r="F10" s="9">
        <v>1969</v>
      </c>
      <c r="G10" s="10" t="s">
        <v>1</v>
      </c>
    </row>
    <row r="11" spans="1:7" x14ac:dyDescent="0.25">
      <c r="A11" s="3"/>
      <c r="B11" s="51" t="s">
        <v>3</v>
      </c>
      <c r="C11" s="51"/>
      <c r="D11" s="51"/>
      <c r="E11" s="51"/>
      <c r="F11" s="51"/>
      <c r="G11" s="4" t="s">
        <v>4</v>
      </c>
    </row>
    <row r="12" spans="1:7" x14ac:dyDescent="0.25">
      <c r="A12" s="3" t="s">
        <v>2</v>
      </c>
      <c r="B12" s="11">
        <f>+'Cuadro 1'!B12/'Cuadro 1'!B$25*100</f>
        <v>66.977468877395324</v>
      </c>
      <c r="C12" s="11">
        <f>+'Cuadro 1'!C12/'Cuadro 1'!C$25*100</f>
        <v>65.447190563195775</v>
      </c>
      <c r="D12" s="11">
        <f>+'Cuadro 1'!D12/'Cuadro 1'!D$25*100</f>
        <v>65.686321978641359</v>
      </c>
      <c r="E12" s="11">
        <f>+'Cuadro 1'!E12/'Cuadro 1'!E$25*100</f>
        <v>65.895120477417265</v>
      </c>
      <c r="F12" s="11">
        <f>+'Cuadro 1'!F12/'Cuadro 1'!F$25*100</f>
        <v>66.847552689404139</v>
      </c>
      <c r="G12" s="7">
        <f>+'Cuadro 1'!G12/'Cuadro 1'!G$25*100</f>
        <v>68.991233274987394</v>
      </c>
    </row>
    <row r="13" spans="1:7" x14ac:dyDescent="0.25">
      <c r="A13" s="3"/>
      <c r="B13" s="11"/>
      <c r="C13" s="11"/>
      <c r="D13" s="11"/>
      <c r="E13" s="11"/>
      <c r="F13" s="11"/>
      <c r="G13" s="7"/>
    </row>
    <row r="14" spans="1:7" x14ac:dyDescent="0.25">
      <c r="A14" s="3" t="s">
        <v>5</v>
      </c>
      <c r="B14" s="11">
        <f>+'Cuadro 1'!B14/'Cuadro 1'!B$25*100</f>
        <v>16.448912762810934</v>
      </c>
      <c r="C14" s="11">
        <f>+'Cuadro 1'!C14/'Cuadro 1'!C$25*100</f>
        <v>15.761522250103974</v>
      </c>
      <c r="D14" s="11">
        <f>+'Cuadro 1'!D14/'Cuadro 1'!D$25*100</f>
        <v>17.533104402084714</v>
      </c>
      <c r="E14" s="11">
        <f>+'Cuadro 1'!E14/'Cuadro 1'!E$25*100</f>
        <v>16.606100167779395</v>
      </c>
      <c r="F14" s="11">
        <f>+'Cuadro 1'!F14/'Cuadro 1'!F$25*100</f>
        <v>15.067265670578125</v>
      </c>
      <c r="G14" s="7">
        <f>+'Cuadro 1'!G14/'Cuadro 1'!G$25*100</f>
        <v>14.256089239623815</v>
      </c>
    </row>
    <row r="15" spans="1:7" x14ac:dyDescent="0.25">
      <c r="A15" s="3" t="s">
        <v>6</v>
      </c>
      <c r="B15" s="11">
        <f>+'Cuadro 1'!B15/'Cuadro 1'!B$25*100</f>
        <v>0.32785345967558938</v>
      </c>
      <c r="C15" s="11">
        <f>+'Cuadro 1'!C15/'Cuadro 1'!C$25*100</f>
        <v>0.38559370215125616</v>
      </c>
      <c r="D15" s="11">
        <f>+'Cuadro 1'!D15/'Cuadro 1'!D$25*100</f>
        <v>0.39131849004695324</v>
      </c>
      <c r="E15" s="11">
        <f>+'Cuadro 1'!E15/'Cuadro 1'!E$25*100</f>
        <v>0.43769225820943214</v>
      </c>
      <c r="F15" s="11">
        <f>+'Cuadro 1'!F15/'Cuadro 1'!F$25*100</f>
        <v>0.44283378689480984</v>
      </c>
      <c r="G15" s="7">
        <f>+'Cuadro 1'!G15/'Cuadro 1'!G$25*100</f>
        <v>0.4292135164802563</v>
      </c>
    </row>
    <row r="16" spans="1:7" x14ac:dyDescent="0.25">
      <c r="A16" s="3" t="s">
        <v>7</v>
      </c>
      <c r="B16" s="11">
        <f>+'Cuadro 1'!B16/'Cuadro 1'!B$25*100</f>
        <v>45.623175874993152</v>
      </c>
      <c r="C16" s="11">
        <f>+'Cuadro 1'!C16/'Cuadro 1'!C$25*100</f>
        <v>44.530114626703863</v>
      </c>
      <c r="D16" s="11">
        <f>+'Cuadro 1'!D16/'Cuadro 1'!D$25*100</f>
        <v>42.828393433993561</v>
      </c>
      <c r="E16" s="11">
        <f>+'Cuadro 1'!E16/'Cuadro 1'!E$25*100</f>
        <v>43.655334087690306</v>
      </c>
      <c r="F16" s="11">
        <f>+'Cuadro 1'!F16/'Cuadro 1'!F$25*100</f>
        <v>45.679433927330024</v>
      </c>
      <c r="G16" s="7">
        <f>+'Cuadro 1'!G16/'Cuadro 1'!G$25*100</f>
        <v>48.561055567092886</v>
      </c>
    </row>
    <row r="17" spans="1:8" x14ac:dyDescent="0.25">
      <c r="A17" s="3" t="s">
        <v>8</v>
      </c>
      <c r="B17" s="11">
        <f>+'Cuadro 1'!B17/'Cuadro 1'!B$25*100</f>
        <v>4.57752677991565</v>
      </c>
      <c r="C17" s="11">
        <f>+'Cuadro 1'!C17/'Cuadro 1'!C$25*100</f>
        <v>4.7699599842366869</v>
      </c>
      <c r="D17" s="11">
        <f>+'Cuadro 1'!D17/'Cuadro 1'!D$25*100</f>
        <v>4.9335056525161329</v>
      </c>
      <c r="E17" s="11">
        <f>+'Cuadro 1'!E17/'Cuadro 1'!E$25*100</f>
        <v>5.1959939637381369</v>
      </c>
      <c r="F17" s="11">
        <f>+'Cuadro 1'!F17/'Cuadro 1'!F$25*100</f>
        <v>5.658019304601174</v>
      </c>
      <c r="G17" s="7">
        <f>+'Cuadro 1'!G17/'Cuadro 1'!G$25*100</f>
        <v>5.744874951790429</v>
      </c>
    </row>
    <row r="18" spans="1:8" x14ac:dyDescent="0.25">
      <c r="A18" s="3"/>
      <c r="B18" s="11"/>
      <c r="C18" s="11"/>
      <c r="D18" s="11"/>
      <c r="E18" s="11"/>
      <c r="F18" s="11"/>
      <c r="G18" s="7"/>
    </row>
    <row r="19" spans="1:8" x14ac:dyDescent="0.25">
      <c r="A19" s="3" t="s">
        <v>9</v>
      </c>
      <c r="B19" s="11">
        <f>+'Cuadro 1'!B19/'Cuadro 1'!B$25*100</f>
        <v>33.022531122604676</v>
      </c>
      <c r="C19" s="11">
        <f>+'Cuadro 1'!C19/'Cuadro 1'!C$25*100</f>
        <v>34.552809436804225</v>
      </c>
      <c r="D19" s="11">
        <f>+'Cuadro 1'!D19/'Cuadro 1'!D$25*100</f>
        <v>34.313678021358641</v>
      </c>
      <c r="E19" s="11">
        <f>+'Cuadro 1'!E19/'Cuadro 1'!E$25*100</f>
        <v>34.104879522582728</v>
      </c>
      <c r="F19" s="11">
        <f>+'Cuadro 1'!F19/'Cuadro 1'!F$25*100</f>
        <v>33.152447310595875</v>
      </c>
      <c r="G19" s="7">
        <f>+'Cuadro 1'!G19/'Cuadro 1'!G$25*100</f>
        <v>31.00876672501261</v>
      </c>
    </row>
    <row r="20" spans="1:8" x14ac:dyDescent="0.25">
      <c r="A20" s="3"/>
      <c r="B20" s="11"/>
      <c r="C20" s="11"/>
      <c r="D20" s="11"/>
      <c r="E20" s="11"/>
      <c r="F20" s="11"/>
      <c r="G20" s="7"/>
    </row>
    <row r="21" spans="1:8" x14ac:dyDescent="0.25">
      <c r="A21" s="3" t="s">
        <v>10</v>
      </c>
      <c r="B21" s="11">
        <f>+'Cuadro 1'!B21/'Cuadro 1'!B$25*100</f>
        <v>18.439800940524723</v>
      </c>
      <c r="C21" s="11">
        <f>+'Cuadro 1'!C21/'Cuadro 1'!C$25*100</f>
        <v>18.519556944970148</v>
      </c>
      <c r="D21" s="11">
        <f>+'Cuadro 1'!D21/'Cuadro 1'!D$25*100</f>
        <v>18.400845704807807</v>
      </c>
      <c r="E21" s="11">
        <f>+'Cuadro 1'!E21/'Cuadro 1'!E$25*100</f>
        <v>18.612123775004772</v>
      </c>
      <c r="F21" s="11">
        <f>+'Cuadro 1'!F21/'Cuadro 1'!F$25*100</f>
        <v>17.761342239207973</v>
      </c>
      <c r="G21" s="7">
        <f>+'Cuadro 1'!G21/'Cuadro 1'!G$25*100</f>
        <v>17.01745928145489</v>
      </c>
    </row>
    <row r="22" spans="1:8" x14ac:dyDescent="0.25">
      <c r="A22" s="3" t="s">
        <v>11</v>
      </c>
      <c r="B22" s="11">
        <f>+'Cuadro 1'!B22/'Cuadro 1'!B$25*100</f>
        <v>3.9191790361577765</v>
      </c>
      <c r="C22" s="11">
        <f>+'Cuadro 1'!C22/'Cuadro 1'!C$25*100</f>
        <v>3.8113885267376642</v>
      </c>
      <c r="D22" s="11">
        <f>+'Cuadro 1'!D22/'Cuadro 1'!D$25*100</f>
        <v>3.9996548650373316</v>
      </c>
      <c r="E22" s="11">
        <f>+'Cuadro 1'!E22/'Cuadro 1'!E$25*100</f>
        <v>4.2905019567232507</v>
      </c>
      <c r="F22" s="11">
        <f>+'Cuadro 1'!F22/'Cuadro 1'!F$25*100</f>
        <v>4.817373093033086</v>
      </c>
      <c r="G22" s="7">
        <f>+'Cuadro 1'!G22/'Cuadro 1'!G$25*100</f>
        <v>4.1911917405880086</v>
      </c>
    </row>
    <row r="23" spans="1:8" ht="17.25" x14ac:dyDescent="0.25">
      <c r="A23" s="3" t="s">
        <v>12</v>
      </c>
      <c r="B23" s="11">
        <f>+'Cuadro 1'!B23/'Cuadro 1'!B$25*100</f>
        <v>10.663551145922176</v>
      </c>
      <c r="C23" s="11">
        <f>+'Cuadro 1'!C23/'Cuadro 1'!C$25*100</f>
        <v>12.221863965096411</v>
      </c>
      <c r="D23" s="11">
        <f>+'Cuadro 1'!D23/'Cuadro 1'!D$25*100</f>
        <v>11.913177451513505</v>
      </c>
      <c r="E23" s="11">
        <f>+'Cuadro 1'!E23/'Cuadro 1'!E$25*100</f>
        <v>11.202253790854705</v>
      </c>
      <c r="F23" s="11">
        <f>+'Cuadro 1'!F23/'Cuadro 1'!F$25*100</f>
        <v>10.573731978354813</v>
      </c>
      <c r="G23" s="7">
        <f>+'Cuadro 1'!G23/'Cuadro 1'!G$25*100</f>
        <v>9.800115702969709</v>
      </c>
    </row>
    <row r="24" spans="1:8" x14ac:dyDescent="0.25">
      <c r="A24" s="3"/>
      <c r="B24" s="11"/>
      <c r="C24" s="11"/>
      <c r="D24" s="11"/>
      <c r="E24" s="11"/>
      <c r="F24" s="11"/>
      <c r="G24" s="7"/>
    </row>
    <row r="25" spans="1:8" x14ac:dyDescent="0.25">
      <c r="A25" s="3" t="s">
        <v>14</v>
      </c>
      <c r="B25" s="11">
        <f>+'Cuadro 1'!B25/'Cuadro 1'!B$25*100</f>
        <v>100</v>
      </c>
      <c r="C25" s="11">
        <f>+'Cuadro 1'!C25/'Cuadro 1'!C$25*100</f>
        <v>100</v>
      </c>
      <c r="D25" s="11">
        <f>+'Cuadro 1'!D25/'Cuadro 1'!D$25*100</f>
        <v>100</v>
      </c>
      <c r="E25" s="11">
        <f>+'Cuadro 1'!E25/'Cuadro 1'!E$25*100</f>
        <v>100</v>
      </c>
      <c r="F25" s="11">
        <f>+'Cuadro 1'!F25/'Cuadro 1'!F$25*100</f>
        <v>100</v>
      </c>
      <c r="G25" s="7">
        <f>+'Cuadro 1'!G25/'Cuadro 1'!G$25*100</f>
        <v>100</v>
      </c>
      <c r="H25" s="12"/>
    </row>
    <row r="26" spans="1:8" x14ac:dyDescent="0.25">
      <c r="A26" s="3"/>
      <c r="B26" s="11"/>
      <c r="C26" s="11"/>
      <c r="D26" s="11"/>
      <c r="E26" s="11"/>
      <c r="F26" s="11"/>
      <c r="G26" s="7"/>
    </row>
    <row r="27" spans="1:8" x14ac:dyDescent="0.25">
      <c r="A27" s="3" t="s">
        <v>13</v>
      </c>
      <c r="B27" s="11">
        <f>+'Cuadro 1'!B27/'Cuadro 1'!B$29*100</f>
        <v>7.2687859960999495</v>
      </c>
      <c r="C27" s="11">
        <f>+'Cuadro 1'!C27/'Cuadro 1'!C$29*100</f>
        <v>7.1018238225607604</v>
      </c>
      <c r="D27" s="11">
        <f>+'Cuadro 1'!D27/'Cuadro 1'!D$29*100</f>
        <v>7.2859558392736483</v>
      </c>
      <c r="E27" s="11">
        <f>+'Cuadro 1'!E27/'Cuadro 1'!E$29*100</f>
        <v>7.1309195201362474</v>
      </c>
      <c r="F27" s="11">
        <f>+'Cuadro 1'!F27/'Cuadro 1'!F$29*100</f>
        <v>6.6541445940679944</v>
      </c>
      <c r="G27" s="7">
        <f>+'Cuadro 1'!G27/'Cuadro 1'!G$29*100</f>
        <v>6.9767441860465116</v>
      </c>
    </row>
    <row r="28" spans="1:8" x14ac:dyDescent="0.25">
      <c r="A28" s="3"/>
      <c r="B28" s="11"/>
      <c r="C28" s="11"/>
      <c r="D28" s="11"/>
      <c r="E28" s="11"/>
      <c r="F28" s="11"/>
      <c r="G28" s="7"/>
    </row>
    <row r="29" spans="1:8" x14ac:dyDescent="0.25">
      <c r="A29" s="3" t="s">
        <v>15</v>
      </c>
      <c r="B29" s="11">
        <f>+'Cuadro 1'!B29/'Cuadro 1'!B$29*100</f>
        <v>100</v>
      </c>
      <c r="C29" s="11">
        <f>+'Cuadro 1'!C29/'Cuadro 1'!C$29*100</f>
        <v>100</v>
      </c>
      <c r="D29" s="11">
        <f>+'Cuadro 1'!D29/'Cuadro 1'!D$29*100</f>
        <v>100</v>
      </c>
      <c r="E29" s="11">
        <f>+'Cuadro 1'!E29/'Cuadro 1'!E$29*100</f>
        <v>100</v>
      </c>
      <c r="F29" s="11">
        <f>+'Cuadro 1'!F29/'Cuadro 1'!F$29*100</f>
        <v>100</v>
      </c>
      <c r="G29" s="7">
        <f>+'Cuadro 1'!G29/'Cuadro 1'!G$29*100</f>
        <v>100</v>
      </c>
    </row>
    <row r="30" spans="1:8" x14ac:dyDescent="0.25">
      <c r="B30" s="2"/>
      <c r="C30" s="2"/>
      <c r="D30" s="2"/>
      <c r="E30" s="2"/>
      <c r="F30" s="2"/>
      <c r="G30" s="2"/>
    </row>
    <row r="31" spans="1:8" x14ac:dyDescent="0.25">
      <c r="A31" s="1" t="s">
        <v>16</v>
      </c>
      <c r="B31" s="2"/>
      <c r="C31" s="2"/>
      <c r="D31" s="2"/>
      <c r="E31" s="2"/>
      <c r="F31" s="2"/>
      <c r="G31" s="2"/>
    </row>
    <row r="32" spans="1:8" x14ac:dyDescent="0.25">
      <c r="A32" s="1" t="s">
        <v>17</v>
      </c>
      <c r="B32" s="2"/>
      <c r="C32" s="2"/>
      <c r="D32" s="2"/>
      <c r="E32" s="2"/>
      <c r="F32" s="2"/>
      <c r="G32" s="2"/>
    </row>
    <row r="33" spans="2:7" x14ac:dyDescent="0.25">
      <c r="B33" s="2"/>
      <c r="C33" s="2"/>
      <c r="D33" s="2"/>
      <c r="E33" s="2"/>
      <c r="F33" s="2"/>
      <c r="G33" s="2"/>
    </row>
    <row r="34" spans="2:7" x14ac:dyDescent="0.25">
      <c r="B34" s="2"/>
      <c r="C34" s="2"/>
      <c r="D34" s="2"/>
      <c r="E34" s="2"/>
      <c r="F34" s="2"/>
      <c r="G34" s="2"/>
    </row>
    <row r="35" spans="2:7" x14ac:dyDescent="0.25">
      <c r="B35" s="2"/>
      <c r="C35" s="2"/>
      <c r="D35" s="2"/>
      <c r="E35" s="2"/>
      <c r="F35" s="2"/>
      <c r="G35" s="2"/>
    </row>
  </sheetData>
  <mergeCells count="1">
    <mergeCell ref="B11:F1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5:G32"/>
  <sheetViews>
    <sheetView workbookViewId="0"/>
  </sheetViews>
  <sheetFormatPr baseColWidth="10" defaultColWidth="11.42578125" defaultRowHeight="15" x14ac:dyDescent="0.25"/>
  <cols>
    <col min="1" max="1" width="47.28515625" style="1" customWidth="1"/>
    <col min="2" max="5" width="11.5703125" style="1" bestFit="1" customWidth="1"/>
    <col min="6" max="6" width="12.140625" style="1" bestFit="1" customWidth="1"/>
    <col min="7" max="7" width="11.5703125" style="1" bestFit="1" customWidth="1"/>
    <col min="8" max="16384" width="11.42578125" style="1"/>
  </cols>
  <sheetData>
    <row r="5" spans="1:7" x14ac:dyDescent="0.25">
      <c r="A5" s="41" t="s">
        <v>230</v>
      </c>
    </row>
    <row r="10" spans="1:7" x14ac:dyDescent="0.25">
      <c r="A10" s="8" t="s">
        <v>0</v>
      </c>
      <c r="B10" s="9">
        <v>1965</v>
      </c>
      <c r="C10" s="9">
        <v>1966</v>
      </c>
      <c r="D10" s="9">
        <v>1967</v>
      </c>
      <c r="E10" s="9">
        <v>1968</v>
      </c>
      <c r="F10" s="9">
        <v>1969</v>
      </c>
      <c r="G10" s="10" t="s">
        <v>1</v>
      </c>
    </row>
    <row r="11" spans="1:7" x14ac:dyDescent="0.25">
      <c r="A11" s="3"/>
      <c r="B11" s="13"/>
      <c r="C11" s="13"/>
      <c r="D11" s="13"/>
      <c r="E11" s="13"/>
      <c r="F11" s="13"/>
      <c r="G11" s="4"/>
    </row>
    <row r="12" spans="1:7" x14ac:dyDescent="0.25">
      <c r="A12" s="3" t="s">
        <v>2</v>
      </c>
      <c r="B12" s="14">
        <v>123.1</v>
      </c>
      <c r="C12" s="14">
        <v>121.5</v>
      </c>
      <c r="D12" s="14">
        <v>122</v>
      </c>
      <c r="E12" s="14">
        <v>127.9</v>
      </c>
      <c r="F12" s="14">
        <v>152.1</v>
      </c>
      <c r="G12" s="15">
        <v>159.9</v>
      </c>
    </row>
    <row r="13" spans="1:7" x14ac:dyDescent="0.25">
      <c r="A13" s="3"/>
      <c r="B13" s="14"/>
      <c r="C13" s="14"/>
      <c r="D13" s="14"/>
      <c r="E13" s="14"/>
      <c r="F13" s="14"/>
      <c r="G13" s="15"/>
    </row>
    <row r="14" spans="1:7" x14ac:dyDescent="0.25">
      <c r="A14" s="3" t="s">
        <v>5</v>
      </c>
      <c r="B14" s="14">
        <v>119.6</v>
      </c>
      <c r="C14" s="14">
        <v>117.5</v>
      </c>
      <c r="D14" s="14">
        <v>119.1</v>
      </c>
      <c r="E14" s="14">
        <v>118.2</v>
      </c>
      <c r="F14" s="14">
        <v>118.9</v>
      </c>
      <c r="G14" s="15">
        <v>117.9</v>
      </c>
    </row>
    <row r="15" spans="1:7" x14ac:dyDescent="0.25">
      <c r="A15" s="3" t="s">
        <v>6</v>
      </c>
      <c r="B15" s="14">
        <v>145.30000000000001</v>
      </c>
      <c r="C15" s="14">
        <v>162.30000000000001</v>
      </c>
      <c r="D15" s="14">
        <v>173.2</v>
      </c>
      <c r="E15" s="14">
        <v>231.7</v>
      </c>
      <c r="F15" s="14">
        <v>284.89999999999998</v>
      </c>
      <c r="G15" s="15">
        <v>321.5</v>
      </c>
    </row>
    <row r="16" spans="1:7" x14ac:dyDescent="0.25">
      <c r="A16" s="3" t="s">
        <v>7</v>
      </c>
      <c r="B16" s="14">
        <v>125.7</v>
      </c>
      <c r="C16" s="14">
        <v>123.8</v>
      </c>
      <c r="D16" s="14">
        <v>123.2</v>
      </c>
      <c r="E16" s="14">
        <v>130.6</v>
      </c>
      <c r="F16" s="14">
        <v>164.7</v>
      </c>
      <c r="G16" s="15">
        <v>175.4</v>
      </c>
    </row>
    <row r="17" spans="1:7" x14ac:dyDescent="0.25">
      <c r="A17" s="3" t="s">
        <v>8</v>
      </c>
      <c r="B17" s="14">
        <v>110.7</v>
      </c>
      <c r="C17" s="14">
        <v>114.4</v>
      </c>
      <c r="D17" s="14">
        <v>120.5</v>
      </c>
      <c r="E17" s="14">
        <v>138.80000000000001</v>
      </c>
      <c r="F17" s="14">
        <v>163</v>
      </c>
      <c r="G17" s="15">
        <v>179.3</v>
      </c>
    </row>
    <row r="18" spans="1:7" x14ac:dyDescent="0.25">
      <c r="A18" s="3"/>
      <c r="B18" s="14"/>
      <c r="C18" s="14"/>
      <c r="D18" s="14"/>
      <c r="E18" s="14"/>
      <c r="F18" s="14"/>
      <c r="G18" s="15"/>
    </row>
    <row r="19" spans="1:7" x14ac:dyDescent="0.25">
      <c r="A19" s="3" t="s">
        <v>9</v>
      </c>
      <c r="B19" s="14">
        <v>126.9</v>
      </c>
      <c r="C19" s="14">
        <v>132.30000000000001</v>
      </c>
      <c r="D19" s="14">
        <v>143.30000000000001</v>
      </c>
      <c r="E19" s="14">
        <v>142.69999999999999</v>
      </c>
      <c r="F19" s="14">
        <v>153.6</v>
      </c>
      <c r="G19" s="15">
        <v>160.19999999999999</v>
      </c>
    </row>
    <row r="20" spans="1:7" x14ac:dyDescent="0.25">
      <c r="A20" s="3"/>
      <c r="B20" s="14"/>
      <c r="C20" s="14"/>
      <c r="D20" s="14"/>
      <c r="E20" s="14"/>
      <c r="F20" s="14"/>
      <c r="G20" s="15"/>
    </row>
    <row r="21" spans="1:7" x14ac:dyDescent="0.25">
      <c r="A21" s="3" t="s">
        <v>10</v>
      </c>
      <c r="B21" s="14">
        <v>126.8</v>
      </c>
      <c r="C21" s="14">
        <v>132.80000000000001</v>
      </c>
      <c r="D21" s="14">
        <v>147.5</v>
      </c>
      <c r="E21" s="14">
        <v>142.80000000000001</v>
      </c>
      <c r="F21" s="14">
        <v>156.30000000000001</v>
      </c>
      <c r="G21" s="15">
        <v>163.30000000000001</v>
      </c>
    </row>
    <row r="22" spans="1:7" x14ac:dyDescent="0.25">
      <c r="A22" s="3" t="s">
        <v>11</v>
      </c>
      <c r="B22" s="14">
        <v>115.6</v>
      </c>
      <c r="C22" s="14">
        <v>118.6</v>
      </c>
      <c r="D22" s="14">
        <v>126.3</v>
      </c>
      <c r="E22" s="14">
        <v>131.19999999999999</v>
      </c>
      <c r="F22" s="14">
        <v>135</v>
      </c>
      <c r="G22" s="15">
        <v>138.30000000000001</v>
      </c>
    </row>
    <row r="23" spans="1:7" ht="17.25" x14ac:dyDescent="0.25">
      <c r="A23" s="3" t="s">
        <v>12</v>
      </c>
      <c r="B23" s="14">
        <v>133.4</v>
      </c>
      <c r="C23" s="14">
        <v>138.6</v>
      </c>
      <c r="D23" s="14">
        <v>143.1</v>
      </c>
      <c r="E23" s="14">
        <v>148.30000000000001</v>
      </c>
      <c r="F23" s="14">
        <v>157.5</v>
      </c>
      <c r="G23" s="15">
        <v>165.5</v>
      </c>
    </row>
    <row r="24" spans="1:7" x14ac:dyDescent="0.25">
      <c r="A24" s="3"/>
      <c r="B24" s="14"/>
      <c r="C24" s="14"/>
      <c r="D24" s="14"/>
      <c r="E24" s="14"/>
      <c r="F24" s="14">
        <v>152.5</v>
      </c>
      <c r="G24" s="15"/>
    </row>
    <row r="25" spans="1:7" x14ac:dyDescent="0.25">
      <c r="A25" s="3" t="s">
        <v>14</v>
      </c>
      <c r="B25" s="14">
        <v>124.3</v>
      </c>
      <c r="C25" s="14">
        <v>125</v>
      </c>
      <c r="D25" s="14">
        <v>128.80000000000001</v>
      </c>
      <c r="E25" s="14">
        <v>132.6</v>
      </c>
      <c r="F25" s="14">
        <f t="shared" ref="F25" si="0">+F19+F12</f>
        <v>305.7</v>
      </c>
      <c r="G25" s="15">
        <v>160</v>
      </c>
    </row>
    <row r="26" spans="1:7" x14ac:dyDescent="0.25">
      <c r="A26" s="3"/>
      <c r="B26" s="14"/>
      <c r="C26" s="14"/>
      <c r="D26" s="14"/>
      <c r="E26" s="14"/>
      <c r="F26" s="14"/>
      <c r="G26" s="15"/>
    </row>
    <row r="27" spans="1:7" x14ac:dyDescent="0.25">
      <c r="B27" s="2"/>
      <c r="C27" s="2"/>
      <c r="D27" s="2"/>
      <c r="E27" s="2"/>
      <c r="F27" s="2"/>
      <c r="G27" s="2"/>
    </row>
    <row r="28" spans="1:7" x14ac:dyDescent="0.25">
      <c r="A28" s="1" t="s">
        <v>16</v>
      </c>
      <c r="B28" s="2"/>
      <c r="C28" s="2"/>
      <c r="D28" s="2"/>
      <c r="E28" s="2"/>
      <c r="F28" s="2"/>
      <c r="G28" s="2"/>
    </row>
    <row r="29" spans="1:7" x14ac:dyDescent="0.25">
      <c r="A29" s="1" t="s">
        <v>17</v>
      </c>
      <c r="B29" s="2"/>
      <c r="C29" s="2"/>
      <c r="D29" s="2"/>
      <c r="E29" s="2"/>
      <c r="F29" s="2"/>
      <c r="G29" s="2"/>
    </row>
    <row r="30" spans="1:7" x14ac:dyDescent="0.25">
      <c r="B30" s="2"/>
      <c r="C30" s="2"/>
      <c r="D30" s="2"/>
      <c r="E30" s="2"/>
      <c r="F30" s="2"/>
      <c r="G30" s="2"/>
    </row>
    <row r="31" spans="1:7" x14ac:dyDescent="0.25">
      <c r="B31" s="2"/>
      <c r="C31" s="2"/>
      <c r="D31" s="2"/>
      <c r="E31" s="2"/>
      <c r="F31" s="2"/>
      <c r="G31" s="2"/>
    </row>
    <row r="32" spans="1:7" x14ac:dyDescent="0.25">
      <c r="B32" s="2"/>
      <c r="C32" s="2"/>
      <c r="D32" s="2"/>
      <c r="E32" s="2"/>
      <c r="F32" s="2"/>
      <c r="G32" s="2"/>
    </row>
  </sheetData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5:H32"/>
  <sheetViews>
    <sheetView workbookViewId="0"/>
  </sheetViews>
  <sheetFormatPr baseColWidth="10" defaultColWidth="11.42578125" defaultRowHeight="15" x14ac:dyDescent="0.25"/>
  <cols>
    <col min="1" max="1" width="47.28515625" style="1" customWidth="1"/>
    <col min="2" max="16384" width="11.42578125" style="1"/>
  </cols>
  <sheetData>
    <row r="5" spans="1:7" x14ac:dyDescent="0.25">
      <c r="A5" s="41" t="s">
        <v>19</v>
      </c>
    </row>
    <row r="6" spans="1:7" x14ac:dyDescent="0.25">
      <c r="A6" s="41" t="s">
        <v>20</v>
      </c>
    </row>
    <row r="10" spans="1:7" x14ac:dyDescent="0.25">
      <c r="A10" s="8" t="s">
        <v>0</v>
      </c>
      <c r="B10" s="9">
        <v>1965</v>
      </c>
      <c r="C10" s="9">
        <v>1966</v>
      </c>
      <c r="D10" s="9">
        <v>1967</v>
      </c>
      <c r="E10" s="9">
        <v>1968</v>
      </c>
      <c r="F10" s="9">
        <v>1969</v>
      </c>
      <c r="G10" s="10" t="s">
        <v>1</v>
      </c>
    </row>
    <row r="11" spans="1:7" x14ac:dyDescent="0.25">
      <c r="A11" s="3"/>
      <c r="B11" s="13"/>
      <c r="C11" s="13"/>
      <c r="D11" s="13"/>
      <c r="E11" s="13"/>
      <c r="F11" s="13"/>
      <c r="G11" s="4"/>
    </row>
    <row r="12" spans="1:7" x14ac:dyDescent="0.25">
      <c r="A12" s="3" t="s">
        <v>2</v>
      </c>
      <c r="B12" s="16">
        <v>10.199999999999999</v>
      </c>
      <c r="C12" s="16">
        <v>-1.3</v>
      </c>
      <c r="D12" s="16">
        <v>0.4</v>
      </c>
      <c r="E12" s="16">
        <v>4.8</v>
      </c>
      <c r="F12" s="16">
        <v>18.8</v>
      </c>
      <c r="G12" s="17">
        <v>5.0999999999999996</v>
      </c>
    </row>
    <row r="13" spans="1:7" x14ac:dyDescent="0.25">
      <c r="A13" s="3"/>
      <c r="B13" s="16"/>
      <c r="C13" s="16"/>
      <c r="D13" s="16"/>
      <c r="E13" s="16"/>
      <c r="F13" s="16"/>
      <c r="G13" s="17"/>
    </row>
    <row r="14" spans="1:7" x14ac:dyDescent="0.25">
      <c r="A14" s="3" t="s">
        <v>5</v>
      </c>
      <c r="B14" s="16">
        <v>7.9</v>
      </c>
      <c r="C14" s="16">
        <v>-1.8</v>
      </c>
      <c r="D14" s="16">
        <v>1.4</v>
      </c>
      <c r="E14" s="16">
        <v>-0.8</v>
      </c>
      <c r="F14" s="16">
        <v>0.6</v>
      </c>
      <c r="G14" s="17">
        <v>-0.8</v>
      </c>
    </row>
    <row r="15" spans="1:7" x14ac:dyDescent="0.25">
      <c r="A15" s="3" t="s">
        <v>6</v>
      </c>
      <c r="B15" s="16">
        <v>8.1999999999999993</v>
      </c>
      <c r="C15" s="16">
        <v>11.6</v>
      </c>
      <c r="D15" s="16">
        <v>6.8</v>
      </c>
      <c r="E15" s="16">
        <v>33.700000000000003</v>
      </c>
      <c r="F15" s="16">
        <v>23</v>
      </c>
      <c r="G15" s="17">
        <v>12.9</v>
      </c>
    </row>
    <row r="16" spans="1:7" x14ac:dyDescent="0.25">
      <c r="A16" s="3" t="s">
        <v>7</v>
      </c>
      <c r="B16" s="16">
        <v>10.199999999999999</v>
      </c>
      <c r="C16" s="16">
        <v>-1.5</v>
      </c>
      <c r="D16" s="16">
        <v>-0.5</v>
      </c>
      <c r="E16" s="16">
        <v>6</v>
      </c>
      <c r="F16" s="16">
        <v>26.2</v>
      </c>
      <c r="G16" s="17">
        <v>6.5</v>
      </c>
    </row>
    <row r="17" spans="1:8" x14ac:dyDescent="0.25">
      <c r="A17" s="3" t="s">
        <v>8</v>
      </c>
      <c r="B17" s="16">
        <v>24.5</v>
      </c>
      <c r="C17" s="16">
        <v>3.3</v>
      </c>
      <c r="D17" s="16">
        <v>5.3</v>
      </c>
      <c r="E17" s="16">
        <v>15.2</v>
      </c>
      <c r="F17" s="16">
        <v>17.399999999999999</v>
      </c>
      <c r="G17" s="17">
        <v>9.8000000000000007</v>
      </c>
    </row>
    <row r="18" spans="1:8" x14ac:dyDescent="0.25">
      <c r="A18" s="3"/>
      <c r="B18" s="16"/>
      <c r="C18" s="16"/>
      <c r="D18" s="16"/>
      <c r="E18" s="16"/>
      <c r="F18" s="16"/>
      <c r="G18" s="17"/>
    </row>
    <row r="19" spans="1:8" x14ac:dyDescent="0.25">
      <c r="A19" s="3" t="s">
        <v>9</v>
      </c>
      <c r="B19" s="16">
        <v>6.8</v>
      </c>
      <c r="C19" s="16">
        <v>4.2</v>
      </c>
      <c r="D19" s="16">
        <v>8.3000000000000007</v>
      </c>
      <c r="E19" s="16">
        <v>-0.4</v>
      </c>
      <c r="F19" s="16">
        <v>7.6</v>
      </c>
      <c r="G19" s="17">
        <v>4.4000000000000004</v>
      </c>
    </row>
    <row r="20" spans="1:8" x14ac:dyDescent="0.25">
      <c r="A20" s="3"/>
      <c r="B20" s="16"/>
      <c r="C20" s="16"/>
      <c r="D20" s="16"/>
      <c r="E20" s="16"/>
      <c r="F20" s="16"/>
    </row>
    <row r="21" spans="1:8" x14ac:dyDescent="0.25">
      <c r="A21" s="3" t="s">
        <v>10</v>
      </c>
      <c r="B21" s="16">
        <v>7.6</v>
      </c>
      <c r="C21" s="16">
        <v>4.8</v>
      </c>
      <c r="D21" s="16">
        <v>11.1</v>
      </c>
      <c r="E21" s="16">
        <v>-3.2</v>
      </c>
      <c r="F21" s="16">
        <v>9.5</v>
      </c>
      <c r="G21" s="17">
        <v>4.5</v>
      </c>
    </row>
    <row r="22" spans="1:8" x14ac:dyDescent="0.25">
      <c r="A22" s="3" t="s">
        <v>11</v>
      </c>
      <c r="B22" s="16">
        <v>3</v>
      </c>
      <c r="C22" s="16">
        <v>2.6</v>
      </c>
      <c r="D22" s="16">
        <v>6.5</v>
      </c>
      <c r="E22" s="16">
        <v>3.9</v>
      </c>
      <c r="F22" s="16">
        <v>2.9</v>
      </c>
      <c r="G22" s="17">
        <v>2.5</v>
      </c>
    </row>
    <row r="23" spans="1:8" ht="17.25" x14ac:dyDescent="0.25">
      <c r="A23" s="3" t="s">
        <v>12</v>
      </c>
      <c r="B23" s="16">
        <v>7.1</v>
      </c>
      <c r="C23" s="16">
        <v>3.9</v>
      </c>
      <c r="D23" s="16">
        <v>3.2</v>
      </c>
      <c r="E23" s="16">
        <v>3.7</v>
      </c>
      <c r="F23" s="16">
        <v>5.8</v>
      </c>
      <c r="G23" s="17">
        <v>5.0999999999999996</v>
      </c>
    </row>
    <row r="24" spans="1:8" x14ac:dyDescent="0.25">
      <c r="A24" s="3"/>
      <c r="B24" s="16"/>
      <c r="C24" s="16"/>
      <c r="D24" s="16"/>
      <c r="E24" s="16"/>
      <c r="F24" s="16"/>
      <c r="G24" s="17"/>
    </row>
    <row r="25" spans="1:8" x14ac:dyDescent="0.25">
      <c r="A25" s="3" t="s">
        <v>14</v>
      </c>
      <c r="B25" s="16">
        <v>9.1</v>
      </c>
      <c r="C25" s="16">
        <v>0.5</v>
      </c>
      <c r="D25" s="16">
        <v>3.1</v>
      </c>
      <c r="E25" s="16">
        <v>3</v>
      </c>
      <c r="F25" s="16">
        <v>15</v>
      </c>
      <c r="G25" s="17">
        <v>4.8</v>
      </c>
      <c r="H25" s="12"/>
    </row>
    <row r="26" spans="1:8" x14ac:dyDescent="0.25">
      <c r="A26" s="3"/>
      <c r="B26" s="16"/>
      <c r="C26" s="16"/>
      <c r="D26" s="16"/>
      <c r="E26" s="16"/>
      <c r="F26" s="16"/>
      <c r="G26" s="17"/>
    </row>
    <row r="27" spans="1:8" x14ac:dyDescent="0.25">
      <c r="B27" s="2"/>
      <c r="C27" s="2"/>
      <c r="D27" s="2"/>
      <c r="E27" s="2"/>
      <c r="F27" s="2"/>
      <c r="G27" s="2"/>
    </row>
    <row r="28" spans="1:8" x14ac:dyDescent="0.25">
      <c r="A28" s="1" t="s">
        <v>16</v>
      </c>
      <c r="B28" s="2"/>
      <c r="C28" s="2"/>
      <c r="D28" s="2"/>
      <c r="E28" s="2"/>
      <c r="F28" s="2"/>
      <c r="G28" s="2"/>
    </row>
    <row r="29" spans="1:8" x14ac:dyDescent="0.25">
      <c r="A29" s="1" t="s">
        <v>17</v>
      </c>
      <c r="B29" s="2"/>
      <c r="C29" s="2"/>
      <c r="D29" s="2"/>
      <c r="E29" s="2"/>
      <c r="F29" s="2"/>
      <c r="G29" s="2"/>
    </row>
    <row r="30" spans="1:8" x14ac:dyDescent="0.25">
      <c r="B30" s="2"/>
      <c r="C30" s="2"/>
      <c r="D30" s="2"/>
      <c r="E30" s="2"/>
      <c r="F30" s="2"/>
      <c r="G30" s="2"/>
    </row>
    <row r="31" spans="1:8" x14ac:dyDescent="0.25">
      <c r="B31" s="2"/>
      <c r="C31" s="2"/>
      <c r="D31" s="2"/>
      <c r="E31" s="2"/>
      <c r="F31" s="2"/>
      <c r="G31" s="2"/>
    </row>
    <row r="32" spans="1:8" x14ac:dyDescent="0.25">
      <c r="B32" s="2"/>
      <c r="C32" s="2"/>
      <c r="D32" s="2"/>
      <c r="E32" s="2"/>
      <c r="F32" s="2"/>
      <c r="G32" s="2"/>
    </row>
  </sheetData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32"/>
  <sheetViews>
    <sheetView workbookViewId="0"/>
  </sheetViews>
  <sheetFormatPr baseColWidth="10" defaultColWidth="11.42578125" defaultRowHeight="15" x14ac:dyDescent="0.25"/>
  <cols>
    <col min="1" max="1" width="47.28515625" style="1" customWidth="1"/>
    <col min="2" max="5" width="11.5703125" style="1" bestFit="1" customWidth="1"/>
    <col min="6" max="6" width="12.140625" style="1" bestFit="1" customWidth="1"/>
    <col min="7" max="7" width="11.5703125" style="1" bestFit="1" customWidth="1"/>
    <col min="8" max="16384" width="11.42578125" style="1"/>
  </cols>
  <sheetData>
    <row r="5" spans="1:7" x14ac:dyDescent="0.25">
      <c r="A5" s="41" t="s">
        <v>236</v>
      </c>
    </row>
    <row r="6" spans="1:7" x14ac:dyDescent="0.25">
      <c r="A6" s="41" t="s">
        <v>21</v>
      </c>
    </row>
    <row r="10" spans="1:7" x14ac:dyDescent="0.25">
      <c r="A10" s="8" t="s">
        <v>0</v>
      </c>
      <c r="B10" s="9">
        <v>1965</v>
      </c>
      <c r="C10" s="9">
        <v>1966</v>
      </c>
      <c r="D10" s="9">
        <v>1967</v>
      </c>
      <c r="E10" s="9">
        <v>1968</v>
      </c>
      <c r="F10" s="9">
        <v>1969</v>
      </c>
      <c r="G10" s="10" t="s">
        <v>1</v>
      </c>
    </row>
    <row r="11" spans="1:7" x14ac:dyDescent="0.25">
      <c r="A11" s="3"/>
      <c r="B11" s="13"/>
      <c r="C11" s="13"/>
      <c r="D11" s="13"/>
      <c r="E11" s="13"/>
      <c r="F11" s="13"/>
      <c r="G11" s="4"/>
    </row>
    <row r="12" spans="1:7" x14ac:dyDescent="0.25">
      <c r="A12" s="3" t="s">
        <v>2</v>
      </c>
      <c r="B12" s="14">
        <v>37.200000000000003</v>
      </c>
      <c r="C12" s="14">
        <v>36.799999999999997</v>
      </c>
      <c r="D12" s="14">
        <v>35.799999999999997</v>
      </c>
      <c r="E12" s="14">
        <v>35.799999999999997</v>
      </c>
      <c r="F12" s="14">
        <v>39.1</v>
      </c>
      <c r="G12" s="15">
        <v>38.799999999999997</v>
      </c>
    </row>
    <row r="13" spans="1:7" x14ac:dyDescent="0.25">
      <c r="A13" s="3"/>
      <c r="B13" s="14"/>
      <c r="C13" s="14"/>
      <c r="D13" s="14"/>
      <c r="E13" s="14"/>
      <c r="F13" s="14"/>
      <c r="G13" s="15"/>
    </row>
    <row r="14" spans="1:7" x14ac:dyDescent="0.25">
      <c r="A14" s="3" t="s">
        <v>5</v>
      </c>
      <c r="B14" s="14">
        <v>35.1</v>
      </c>
      <c r="C14" s="14">
        <v>35.799999999999997</v>
      </c>
      <c r="D14" s="14">
        <v>34.799999999999997</v>
      </c>
      <c r="E14" s="14">
        <v>35.9</v>
      </c>
      <c r="F14" s="14">
        <v>34.700000000000003</v>
      </c>
      <c r="G14" s="15">
        <v>33.4</v>
      </c>
    </row>
    <row r="15" spans="1:7" x14ac:dyDescent="0.25">
      <c r="A15" s="3" t="s">
        <v>6</v>
      </c>
      <c r="B15" s="14">
        <v>7.5</v>
      </c>
      <c r="C15" s="14">
        <v>7.9</v>
      </c>
      <c r="D15" s="14">
        <v>7.6</v>
      </c>
      <c r="E15" s="14">
        <v>9</v>
      </c>
      <c r="F15" s="14">
        <v>10.6</v>
      </c>
      <c r="G15" s="15">
        <v>10.9</v>
      </c>
    </row>
    <row r="16" spans="1:7" x14ac:dyDescent="0.25">
      <c r="A16" s="3" t="s">
        <v>7</v>
      </c>
      <c r="B16" s="14">
        <v>39.5</v>
      </c>
      <c r="C16" s="14">
        <v>38.6</v>
      </c>
      <c r="D16" s="14">
        <v>37.9</v>
      </c>
      <c r="E16" s="14">
        <v>37.6</v>
      </c>
      <c r="F16" s="14">
        <v>42.6</v>
      </c>
      <c r="G16" s="15">
        <v>42.9</v>
      </c>
    </row>
    <row r="17" spans="1:7" x14ac:dyDescent="0.25">
      <c r="A17" s="3" t="s">
        <v>8</v>
      </c>
      <c r="B17" s="14">
        <v>36.6</v>
      </c>
      <c r="C17" s="14">
        <v>35.200000000000003</v>
      </c>
      <c r="D17" s="14">
        <v>33</v>
      </c>
      <c r="E17" s="14">
        <v>32.200000000000003</v>
      </c>
      <c r="F17" s="14">
        <v>35.299999999999997</v>
      </c>
      <c r="G17" s="15">
        <v>34</v>
      </c>
    </row>
    <row r="18" spans="1:7" x14ac:dyDescent="0.25">
      <c r="A18" s="3"/>
      <c r="B18" s="14"/>
      <c r="C18" s="14"/>
      <c r="D18" s="14"/>
      <c r="E18" s="14"/>
      <c r="F18" s="14"/>
      <c r="G18" s="15"/>
    </row>
    <row r="19" spans="1:7" x14ac:dyDescent="0.25">
      <c r="A19" s="3" t="s">
        <v>9</v>
      </c>
      <c r="B19" s="14">
        <v>21.2</v>
      </c>
      <c r="C19" s="14">
        <v>21.7</v>
      </c>
      <c r="D19" s="14">
        <v>23.1</v>
      </c>
      <c r="E19" s="14">
        <v>22</v>
      </c>
      <c r="F19" s="14">
        <v>22.2</v>
      </c>
      <c r="G19" s="15">
        <v>22.3</v>
      </c>
    </row>
    <row r="20" spans="1:7" x14ac:dyDescent="0.25">
      <c r="A20" s="3"/>
      <c r="B20" s="14"/>
      <c r="C20" s="14"/>
      <c r="D20" s="14"/>
      <c r="E20" s="14"/>
      <c r="F20" s="14"/>
      <c r="G20" s="15"/>
    </row>
    <row r="21" spans="1:7" x14ac:dyDescent="0.25">
      <c r="A21" s="3" t="s">
        <v>10</v>
      </c>
      <c r="B21" s="14">
        <v>22</v>
      </c>
      <c r="C21" s="14">
        <v>23.2</v>
      </c>
      <c r="D21" s="14">
        <v>25.4</v>
      </c>
      <c r="E21" s="14">
        <v>23.4</v>
      </c>
      <c r="F21" s="14">
        <v>23.4</v>
      </c>
      <c r="G21" s="15">
        <v>23.6</v>
      </c>
    </row>
    <row r="22" spans="1:7" x14ac:dyDescent="0.25">
      <c r="A22" s="3" t="s">
        <v>11</v>
      </c>
      <c r="B22" s="14">
        <v>36.6</v>
      </c>
      <c r="C22" s="14">
        <v>36.5</v>
      </c>
      <c r="D22" s="14">
        <v>37.799999999999997</v>
      </c>
      <c r="E22" s="14">
        <v>37.700000000000003</v>
      </c>
      <c r="F22" s="14">
        <v>36.9</v>
      </c>
      <c r="G22" s="15">
        <v>36.799999999999997</v>
      </c>
    </row>
    <row r="23" spans="1:7" ht="17.25" x14ac:dyDescent="0.25">
      <c r="A23" s="3" t="s">
        <v>12</v>
      </c>
      <c r="B23" s="14">
        <v>16.399999999999999</v>
      </c>
      <c r="C23" s="14">
        <v>16.399999999999999</v>
      </c>
      <c r="D23" s="14">
        <v>16.399999999999999</v>
      </c>
      <c r="E23" s="14">
        <v>16.5</v>
      </c>
      <c r="F23" s="14">
        <v>16.8</v>
      </c>
      <c r="G23" s="15">
        <v>17.100000000000001</v>
      </c>
    </row>
    <row r="24" spans="1:7" x14ac:dyDescent="0.25">
      <c r="A24" s="3"/>
      <c r="B24" s="14"/>
      <c r="C24" s="14"/>
      <c r="D24" s="14"/>
      <c r="E24" s="14"/>
      <c r="F24" s="14"/>
      <c r="G24" s="15"/>
    </row>
    <row r="25" spans="1:7" x14ac:dyDescent="0.25">
      <c r="A25" s="3" t="s">
        <v>14</v>
      </c>
      <c r="B25" s="14">
        <v>29.1</v>
      </c>
      <c r="C25" s="14">
        <v>29.8</v>
      </c>
      <c r="D25" s="14">
        <v>30.8</v>
      </c>
      <c r="E25" s="14">
        <v>30</v>
      </c>
      <c r="F25" s="14">
        <v>31.5</v>
      </c>
      <c r="G25" s="15">
        <v>31.5</v>
      </c>
    </row>
    <row r="26" spans="1:7" x14ac:dyDescent="0.25">
      <c r="A26" s="3"/>
      <c r="B26" s="14"/>
      <c r="C26" s="14"/>
      <c r="D26" s="14"/>
      <c r="E26" s="14"/>
      <c r="F26" s="14"/>
      <c r="G26" s="15"/>
    </row>
    <row r="27" spans="1:7" x14ac:dyDescent="0.25">
      <c r="B27" s="2"/>
      <c r="C27" s="2"/>
      <c r="D27" s="2"/>
      <c r="E27" s="2"/>
      <c r="F27" s="2"/>
      <c r="G27" s="2"/>
    </row>
    <row r="28" spans="1:7" x14ac:dyDescent="0.25">
      <c r="A28" s="1" t="s">
        <v>16</v>
      </c>
      <c r="B28" s="2"/>
      <c r="C28" s="2"/>
      <c r="D28" s="2"/>
      <c r="E28" s="2"/>
      <c r="F28" s="2"/>
      <c r="G28" s="2"/>
    </row>
    <row r="29" spans="1:7" x14ac:dyDescent="0.25">
      <c r="A29" s="1" t="s">
        <v>17</v>
      </c>
      <c r="B29" s="2"/>
      <c r="C29" s="2"/>
      <c r="D29" s="2"/>
      <c r="E29" s="2"/>
      <c r="F29" s="2"/>
      <c r="G29" s="2"/>
    </row>
    <row r="30" spans="1:7" x14ac:dyDescent="0.25">
      <c r="B30" s="2"/>
      <c r="C30" s="2"/>
      <c r="D30" s="2"/>
      <c r="E30" s="2"/>
      <c r="F30" s="2"/>
      <c r="G30" s="2"/>
    </row>
    <row r="31" spans="1:7" x14ac:dyDescent="0.25">
      <c r="B31" s="2"/>
      <c r="C31" s="2"/>
      <c r="D31" s="2"/>
      <c r="E31" s="2"/>
      <c r="F31" s="2"/>
      <c r="G31" s="2"/>
    </row>
    <row r="32" spans="1:7" x14ac:dyDescent="0.25">
      <c r="B32" s="2"/>
      <c r="C32" s="2"/>
      <c r="D32" s="2"/>
      <c r="E32" s="2"/>
      <c r="F32" s="2"/>
      <c r="G32" s="2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32"/>
  <sheetViews>
    <sheetView workbookViewId="0"/>
  </sheetViews>
  <sheetFormatPr baseColWidth="10" defaultColWidth="11.42578125" defaultRowHeight="15" x14ac:dyDescent="0.25"/>
  <cols>
    <col min="1" max="1" width="47.28515625" style="1" customWidth="1"/>
    <col min="2" max="16384" width="11.42578125" style="1"/>
  </cols>
  <sheetData>
    <row r="5" spans="1:7" x14ac:dyDescent="0.25">
      <c r="A5" s="41" t="s">
        <v>234</v>
      </c>
    </row>
    <row r="10" spans="1:7" x14ac:dyDescent="0.25">
      <c r="A10" s="8" t="s">
        <v>0</v>
      </c>
      <c r="B10" s="9">
        <v>1965</v>
      </c>
      <c r="C10" s="9">
        <v>1966</v>
      </c>
      <c r="D10" s="9">
        <v>1967</v>
      </c>
      <c r="E10" s="9">
        <v>1968</v>
      </c>
      <c r="F10" s="9">
        <v>1969</v>
      </c>
      <c r="G10" s="10" t="s">
        <v>1</v>
      </c>
    </row>
    <row r="11" spans="1:7" x14ac:dyDescent="0.25">
      <c r="A11" s="3"/>
      <c r="B11" s="13"/>
      <c r="C11" s="13"/>
      <c r="D11" s="13"/>
      <c r="E11" s="13"/>
      <c r="F11" s="13"/>
      <c r="G11" s="4"/>
    </row>
    <row r="12" spans="1:7" x14ac:dyDescent="0.25">
      <c r="A12" s="3" t="s">
        <v>2</v>
      </c>
      <c r="B12" s="16">
        <v>295.2</v>
      </c>
      <c r="C12" s="16">
        <v>366.9</v>
      </c>
      <c r="D12" s="16">
        <v>460</v>
      </c>
      <c r="E12" s="16">
        <v>518.29999999999995</v>
      </c>
      <c r="F12" s="16">
        <v>534.4</v>
      </c>
      <c r="G12" s="17">
        <v>617.79999999999995</v>
      </c>
    </row>
    <row r="13" spans="1:7" x14ac:dyDescent="0.25">
      <c r="A13" s="3"/>
      <c r="B13" s="16"/>
      <c r="C13" s="16"/>
      <c r="D13" s="16"/>
      <c r="E13" s="16"/>
      <c r="F13" s="16"/>
      <c r="G13" s="17"/>
    </row>
    <row r="14" spans="1:7" x14ac:dyDescent="0.25">
      <c r="A14" s="3" t="s">
        <v>5</v>
      </c>
      <c r="B14" s="16">
        <v>261.3</v>
      </c>
      <c r="C14" s="16">
        <v>320.10000000000002</v>
      </c>
      <c r="D14" s="16">
        <v>440.4</v>
      </c>
      <c r="E14" s="16">
        <v>495.2</v>
      </c>
      <c r="F14" s="16">
        <v>539.29999999999995</v>
      </c>
      <c r="G14" s="17">
        <v>605.9</v>
      </c>
    </row>
    <row r="15" spans="1:7" x14ac:dyDescent="0.25">
      <c r="A15" s="3" t="s">
        <v>6</v>
      </c>
      <c r="B15" s="16">
        <v>278.60000000000002</v>
      </c>
      <c r="C15" s="16">
        <v>368.7</v>
      </c>
      <c r="D15" s="16">
        <v>439.6</v>
      </c>
      <c r="E15" s="16">
        <v>432.7</v>
      </c>
      <c r="F15" s="16">
        <v>430.1</v>
      </c>
      <c r="G15" s="17">
        <v>434.8</v>
      </c>
    </row>
    <row r="16" spans="1:7" x14ac:dyDescent="0.25">
      <c r="A16" s="3" t="s">
        <v>7</v>
      </c>
      <c r="B16" s="16">
        <v>304.10000000000002</v>
      </c>
      <c r="C16" s="16">
        <v>378.4</v>
      </c>
      <c r="D16" s="16">
        <v>458.9</v>
      </c>
      <c r="E16" s="16">
        <v>519.6</v>
      </c>
      <c r="F16" s="16">
        <v>520.4</v>
      </c>
      <c r="G16" s="17">
        <v>611.70000000000005</v>
      </c>
    </row>
    <row r="17" spans="1:8" x14ac:dyDescent="0.25">
      <c r="A17" s="3" t="s">
        <v>8</v>
      </c>
      <c r="B17" s="16">
        <v>361.1</v>
      </c>
      <c r="C17" s="16">
        <v>457.3</v>
      </c>
      <c r="D17" s="16">
        <v>563.29999999999995</v>
      </c>
      <c r="E17" s="16">
        <v>606.4</v>
      </c>
      <c r="F17" s="16">
        <v>678.9</v>
      </c>
      <c r="G17" s="17">
        <v>739.2</v>
      </c>
    </row>
    <row r="18" spans="1:8" x14ac:dyDescent="0.25">
      <c r="A18" s="3"/>
      <c r="B18" s="16"/>
      <c r="C18" s="16"/>
      <c r="D18" s="16"/>
      <c r="E18" s="16"/>
      <c r="F18" s="16"/>
      <c r="G18" s="17"/>
    </row>
    <row r="19" spans="1:8" x14ac:dyDescent="0.25">
      <c r="A19" s="3" t="s">
        <v>9</v>
      </c>
      <c r="B19" s="16">
        <v>305</v>
      </c>
      <c r="C19" s="16">
        <v>384.5</v>
      </c>
      <c r="D19" s="16">
        <v>442.3</v>
      </c>
      <c r="E19" s="16">
        <v>519.70000000000005</v>
      </c>
      <c r="F19" s="16">
        <v>567.1</v>
      </c>
      <c r="G19" s="17">
        <v>598.4</v>
      </c>
    </row>
    <row r="20" spans="1:8" x14ac:dyDescent="0.25">
      <c r="A20" s="3"/>
      <c r="B20" s="16"/>
      <c r="C20" s="16"/>
      <c r="D20" s="16"/>
      <c r="E20" s="16"/>
      <c r="F20" s="16"/>
      <c r="G20" s="17"/>
    </row>
    <row r="21" spans="1:8" x14ac:dyDescent="0.25">
      <c r="A21" s="3" t="s">
        <v>10</v>
      </c>
      <c r="B21" s="16">
        <v>290</v>
      </c>
      <c r="C21" s="16">
        <v>349.1</v>
      </c>
      <c r="D21" s="16">
        <v>391.8</v>
      </c>
      <c r="E21" s="16">
        <v>481.6</v>
      </c>
      <c r="F21" s="16">
        <v>506.9</v>
      </c>
      <c r="G21" s="17">
        <v>547.4</v>
      </c>
    </row>
    <row r="22" spans="1:8" x14ac:dyDescent="0.25">
      <c r="A22" s="3" t="s">
        <v>11</v>
      </c>
      <c r="B22" s="16">
        <v>263.60000000000002</v>
      </c>
      <c r="C22" s="16">
        <v>313.89999999999998</v>
      </c>
      <c r="D22" s="16">
        <v>388</v>
      </c>
      <c r="E22" s="16">
        <v>471.6</v>
      </c>
      <c r="F22" s="16">
        <v>621.70000000000005</v>
      </c>
      <c r="G22" s="17">
        <v>621.5</v>
      </c>
    </row>
    <row r="23" spans="1:8" ht="17.25" x14ac:dyDescent="0.25">
      <c r="A23" s="3" t="s">
        <v>12</v>
      </c>
      <c r="B23" s="16">
        <v>357.5</v>
      </c>
      <c r="C23" s="16">
        <v>495.3</v>
      </c>
      <c r="D23" s="16">
        <v>586.5</v>
      </c>
      <c r="E23" s="16">
        <v>626.4</v>
      </c>
      <c r="F23" s="16">
        <v>647.70000000000005</v>
      </c>
      <c r="G23" s="17">
        <v>701</v>
      </c>
    </row>
    <row r="24" spans="1:8" x14ac:dyDescent="0.25">
      <c r="A24" s="3"/>
      <c r="B24" s="16"/>
      <c r="C24" s="16"/>
      <c r="D24" s="16"/>
      <c r="E24" s="16"/>
      <c r="F24" s="16"/>
      <c r="G24" s="17"/>
    </row>
    <row r="25" spans="1:8" x14ac:dyDescent="0.25">
      <c r="A25" s="3" t="s">
        <v>14</v>
      </c>
      <c r="B25" s="16">
        <v>298.39999999999998</v>
      </c>
      <c r="C25" s="16">
        <v>372.8</v>
      </c>
      <c r="D25" s="16">
        <v>453.8</v>
      </c>
      <c r="E25" s="16">
        <v>518.79999999999995</v>
      </c>
      <c r="F25" s="16">
        <v>544.79999999999995</v>
      </c>
      <c r="G25" s="17">
        <v>611.70000000000005</v>
      </c>
      <c r="H25" s="12"/>
    </row>
    <row r="26" spans="1:8" x14ac:dyDescent="0.25">
      <c r="A26" s="3"/>
      <c r="B26" s="16"/>
      <c r="C26" s="16"/>
      <c r="D26" s="16"/>
      <c r="E26" s="16"/>
      <c r="F26" s="16"/>
      <c r="G26" s="17"/>
    </row>
    <row r="27" spans="1:8" x14ac:dyDescent="0.25">
      <c r="B27" s="2"/>
      <c r="C27" s="2"/>
      <c r="D27" s="2"/>
      <c r="E27" s="2"/>
      <c r="F27" s="2"/>
      <c r="G27" s="2"/>
    </row>
    <row r="28" spans="1:8" x14ac:dyDescent="0.25">
      <c r="A28" s="1" t="s">
        <v>16</v>
      </c>
      <c r="B28" s="2"/>
      <c r="C28" s="2"/>
      <c r="D28" s="2"/>
      <c r="E28" s="2"/>
      <c r="F28" s="2"/>
      <c r="G28" s="2"/>
    </row>
    <row r="29" spans="1:8" x14ac:dyDescent="0.25">
      <c r="A29" s="1" t="s">
        <v>17</v>
      </c>
      <c r="B29" s="2"/>
      <c r="C29" s="2"/>
      <c r="D29" s="2"/>
      <c r="E29" s="2"/>
      <c r="F29" s="2"/>
      <c r="G29" s="2"/>
    </row>
    <row r="30" spans="1:8" x14ac:dyDescent="0.25">
      <c r="B30" s="2"/>
      <c r="C30" s="2"/>
      <c r="D30" s="2"/>
      <c r="E30" s="2"/>
      <c r="F30" s="2"/>
      <c r="G30" s="2"/>
    </row>
    <row r="31" spans="1:8" x14ac:dyDescent="0.25">
      <c r="B31" s="2"/>
      <c r="C31" s="2"/>
      <c r="D31" s="2"/>
      <c r="E31" s="2"/>
      <c r="F31" s="2"/>
      <c r="G31" s="2"/>
    </row>
    <row r="32" spans="1:8" x14ac:dyDescent="0.25">
      <c r="B32" s="2"/>
      <c r="C32" s="2"/>
      <c r="D32" s="2"/>
      <c r="E32" s="2"/>
      <c r="F32" s="2"/>
      <c r="G32" s="2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workbookViewId="0"/>
  </sheetViews>
  <sheetFormatPr baseColWidth="10" defaultColWidth="11.42578125" defaultRowHeight="15" x14ac:dyDescent="0.25"/>
  <cols>
    <col min="1" max="1" width="11.42578125" style="1"/>
    <col min="2" max="2" width="19" style="1" customWidth="1"/>
    <col min="3" max="6" width="15" style="1" customWidth="1"/>
    <col min="7" max="7" width="15.28515625" style="1" customWidth="1"/>
    <col min="8" max="8" width="17.42578125" style="1" customWidth="1"/>
    <col min="9" max="9" width="15.140625" style="1" bestFit="1" customWidth="1"/>
    <col min="10" max="16384" width="11.42578125" style="1"/>
  </cols>
  <sheetData>
    <row r="1" spans="1:12" x14ac:dyDescent="0.25">
      <c r="A1" s="41" t="s">
        <v>22</v>
      </c>
    </row>
    <row r="2" spans="1:12" x14ac:dyDescent="0.25">
      <c r="A2" s="41" t="s">
        <v>23</v>
      </c>
    </row>
    <row r="5" spans="1:12" ht="49.5" customHeight="1" x14ac:dyDescent="0.25">
      <c r="A5" s="1" t="s">
        <v>24</v>
      </c>
      <c r="B5" s="18" t="s">
        <v>25</v>
      </c>
      <c r="C5" s="18" t="s">
        <v>26</v>
      </c>
      <c r="D5" s="18" t="s">
        <v>27</v>
      </c>
      <c r="E5" s="18" t="s">
        <v>28</v>
      </c>
      <c r="F5" s="18" t="s">
        <v>29</v>
      </c>
      <c r="G5" s="18" t="s">
        <v>30</v>
      </c>
      <c r="H5" s="18" t="s">
        <v>31</v>
      </c>
      <c r="I5" s="18" t="s">
        <v>32</v>
      </c>
      <c r="J5" s="18"/>
    </row>
    <row r="6" spans="1:12" x14ac:dyDescent="0.25">
      <c r="F6" s="1" t="s">
        <v>33</v>
      </c>
    </row>
    <row r="8" spans="1:12" x14ac:dyDescent="0.25">
      <c r="A8" s="1">
        <v>1965</v>
      </c>
      <c r="B8" s="2">
        <f>SUM(C8:I8)</f>
        <v>61730</v>
      </c>
      <c r="C8" s="2">
        <v>32595</v>
      </c>
      <c r="D8" s="2">
        <v>4650</v>
      </c>
      <c r="E8" s="2">
        <v>281</v>
      </c>
      <c r="F8" s="2">
        <v>9363</v>
      </c>
      <c r="G8" s="2">
        <v>1362</v>
      </c>
      <c r="H8" s="2">
        <v>1878</v>
      </c>
      <c r="I8" s="2">
        <v>11601</v>
      </c>
      <c r="J8" s="19"/>
      <c r="L8" s="19"/>
    </row>
    <row r="9" spans="1:12" x14ac:dyDescent="0.25">
      <c r="A9" s="1">
        <v>1966</v>
      </c>
      <c r="B9" s="2">
        <f t="shared" ref="B9:B13" si="0">SUM(C9:I9)</f>
        <v>85752</v>
      </c>
      <c r="C9" s="2">
        <v>40751</v>
      </c>
      <c r="D9" s="2">
        <v>6926</v>
      </c>
      <c r="E9" s="2">
        <v>335</v>
      </c>
      <c r="F9" s="2">
        <v>20157</v>
      </c>
      <c r="G9" s="2">
        <v>2765</v>
      </c>
      <c r="H9" s="2">
        <v>2565</v>
      </c>
      <c r="I9" s="2">
        <v>12253</v>
      </c>
      <c r="J9" s="19"/>
      <c r="L9" s="19"/>
    </row>
    <row r="10" spans="1:12" x14ac:dyDescent="0.25">
      <c r="A10" s="1">
        <v>1967</v>
      </c>
      <c r="B10" s="2">
        <f t="shared" si="0"/>
        <v>141161</v>
      </c>
      <c r="C10" s="2">
        <v>77604</v>
      </c>
      <c r="D10" s="2">
        <v>11303</v>
      </c>
      <c r="E10" s="2">
        <v>416</v>
      </c>
      <c r="F10" s="2">
        <v>32187</v>
      </c>
      <c r="G10" s="2">
        <v>2156</v>
      </c>
      <c r="H10" s="2">
        <v>3055</v>
      </c>
      <c r="I10" s="2">
        <v>14440</v>
      </c>
      <c r="J10" s="19"/>
      <c r="L10" s="19"/>
    </row>
    <row r="11" spans="1:12" x14ac:dyDescent="0.25">
      <c r="A11" s="1">
        <v>1968</v>
      </c>
      <c r="B11" s="2">
        <f t="shared" si="0"/>
        <v>160529</v>
      </c>
      <c r="C11" s="2">
        <v>82289</v>
      </c>
      <c r="D11" s="2">
        <v>9364</v>
      </c>
      <c r="E11" s="2">
        <v>458</v>
      </c>
      <c r="F11" s="2">
        <v>45419</v>
      </c>
      <c r="G11" s="2">
        <v>4165</v>
      </c>
      <c r="H11" s="2">
        <v>3232</v>
      </c>
      <c r="I11" s="2">
        <v>15602</v>
      </c>
      <c r="J11" s="19"/>
      <c r="L11" s="19"/>
    </row>
    <row r="12" spans="1:12" x14ac:dyDescent="0.25">
      <c r="A12" s="1">
        <v>1969</v>
      </c>
      <c r="B12" s="2">
        <f t="shared" si="0"/>
        <v>170470</v>
      </c>
      <c r="C12" s="2">
        <v>83173</v>
      </c>
      <c r="D12" s="2">
        <v>12120</v>
      </c>
      <c r="E12" s="2">
        <v>766</v>
      </c>
      <c r="F12" s="2">
        <v>46142</v>
      </c>
      <c r="G12" s="2">
        <v>5348</v>
      </c>
      <c r="H12" s="2">
        <v>4035</v>
      </c>
      <c r="I12" s="2">
        <v>18886</v>
      </c>
      <c r="J12" s="19"/>
      <c r="L12" s="19"/>
    </row>
    <row r="13" spans="1:12" ht="21.75" customHeight="1" x14ac:dyDescent="0.25">
      <c r="A13" s="20" t="s">
        <v>34</v>
      </c>
      <c r="B13" s="21">
        <f t="shared" si="0"/>
        <v>2086.4299999999998</v>
      </c>
      <c r="C13" s="21">
        <v>1016.09</v>
      </c>
      <c r="D13" s="21">
        <v>148.13999999999999</v>
      </c>
      <c r="E13" s="21">
        <v>10.43</v>
      </c>
      <c r="F13" s="21">
        <v>563.34</v>
      </c>
      <c r="G13" s="21">
        <v>66.77</v>
      </c>
      <c r="H13" s="21">
        <v>47.99</v>
      </c>
      <c r="I13" s="21">
        <v>233.67</v>
      </c>
      <c r="J13" s="19"/>
      <c r="L13" s="19"/>
    </row>
    <row r="14" spans="1:12" x14ac:dyDescent="0.25">
      <c r="B14" s="2"/>
      <c r="C14" s="2"/>
      <c r="D14" s="2"/>
      <c r="E14" s="2"/>
      <c r="F14" s="2"/>
      <c r="G14" s="2"/>
      <c r="H14" s="2"/>
      <c r="I14" s="2"/>
      <c r="L14" s="19"/>
    </row>
    <row r="15" spans="1:12" x14ac:dyDescent="0.25">
      <c r="A15" s="1" t="s">
        <v>35</v>
      </c>
      <c r="B15" s="2"/>
      <c r="C15" s="2"/>
      <c r="D15" s="2"/>
      <c r="E15" s="2"/>
      <c r="F15" s="2"/>
      <c r="G15" s="2"/>
      <c r="H15" s="2"/>
      <c r="I15" s="2"/>
      <c r="L15" s="19"/>
    </row>
    <row r="16" spans="1:12" x14ac:dyDescent="0.25">
      <c r="B16" s="2"/>
      <c r="C16" s="2"/>
      <c r="D16" s="2"/>
      <c r="E16" s="2"/>
      <c r="F16" s="2"/>
      <c r="G16" s="2"/>
      <c r="H16" s="2"/>
      <c r="I16" s="2"/>
      <c r="L16" s="19"/>
    </row>
    <row r="17" spans="2:12" x14ac:dyDescent="0.25">
      <c r="B17" s="2"/>
      <c r="C17" s="2"/>
      <c r="D17" s="2"/>
      <c r="E17" s="2"/>
      <c r="F17" s="2"/>
      <c r="G17" s="2"/>
      <c r="H17" s="2"/>
      <c r="I17" s="2"/>
      <c r="L17" s="19"/>
    </row>
    <row r="18" spans="2:12" ht="21.75" customHeight="1" x14ac:dyDescent="0.25">
      <c r="B18" s="2"/>
      <c r="C18" s="2"/>
      <c r="D18" s="2"/>
      <c r="E18" s="2"/>
      <c r="F18" s="2"/>
      <c r="G18" s="2"/>
      <c r="H18" s="2"/>
      <c r="I18" s="2"/>
      <c r="L18" s="19"/>
    </row>
    <row r="22" spans="2:12" x14ac:dyDescent="0.25">
      <c r="B22" s="19"/>
    </row>
    <row r="23" spans="2:12" x14ac:dyDescent="0.25">
      <c r="B23" s="19"/>
    </row>
    <row r="24" spans="2:12" x14ac:dyDescent="0.25">
      <c r="B24" s="19"/>
    </row>
    <row r="25" spans="2:12" x14ac:dyDescent="0.25">
      <c r="B25" s="19"/>
    </row>
    <row r="26" spans="2:12" x14ac:dyDescent="0.25">
      <c r="B26" s="19"/>
    </row>
    <row r="27" spans="2:12" x14ac:dyDescent="0.25">
      <c r="B27" s="19"/>
    </row>
    <row r="28" spans="2:12" x14ac:dyDescent="0.25">
      <c r="B28" s="19"/>
    </row>
    <row r="29" spans="2:12" x14ac:dyDescent="0.25">
      <c r="B29" s="19"/>
    </row>
    <row r="30" spans="2:12" x14ac:dyDescent="0.25">
      <c r="B30" s="19"/>
    </row>
    <row r="31" spans="2:12" x14ac:dyDescent="0.25">
      <c r="B31" s="19"/>
    </row>
    <row r="32" spans="2:12" x14ac:dyDescent="0.25">
      <c r="B32" s="19"/>
    </row>
    <row r="33" spans="2:2" x14ac:dyDescent="0.25">
      <c r="B33" s="19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/>
  </sheetViews>
  <sheetFormatPr baseColWidth="10" defaultColWidth="11.42578125" defaultRowHeight="15" x14ac:dyDescent="0.25"/>
  <cols>
    <col min="1" max="1" width="11.42578125" style="1"/>
    <col min="2" max="2" width="19" style="1" customWidth="1"/>
    <col min="3" max="6" width="15" style="1" customWidth="1"/>
    <col min="7" max="7" width="15.140625" style="1" bestFit="1" customWidth="1"/>
    <col min="8" max="16384" width="11.42578125" style="1"/>
  </cols>
  <sheetData>
    <row r="1" spans="1:10" x14ac:dyDescent="0.25">
      <c r="A1" s="41" t="s">
        <v>36</v>
      </c>
    </row>
    <row r="2" spans="1:10" x14ac:dyDescent="0.25">
      <c r="A2" s="41" t="s">
        <v>23</v>
      </c>
    </row>
    <row r="5" spans="1:10" ht="49.5" customHeight="1" x14ac:dyDescent="0.25">
      <c r="A5" s="1" t="s">
        <v>24</v>
      </c>
      <c r="B5" s="18" t="s">
        <v>25</v>
      </c>
      <c r="C5" s="18" t="s">
        <v>37</v>
      </c>
      <c r="D5" s="18" t="s">
        <v>38</v>
      </c>
      <c r="E5" s="18" t="s">
        <v>39</v>
      </c>
      <c r="F5" s="18" t="s">
        <v>40</v>
      </c>
      <c r="G5" s="18"/>
      <c r="H5" s="18"/>
      <c r="I5" s="18"/>
      <c r="J5" s="18"/>
    </row>
    <row r="6" spans="1:10" x14ac:dyDescent="0.25">
      <c r="D6" s="1" t="s">
        <v>33</v>
      </c>
    </row>
    <row r="8" spans="1:10" x14ac:dyDescent="0.25">
      <c r="A8" s="1">
        <v>1965</v>
      </c>
      <c r="B8" s="2">
        <f>SUM(C8:F8)</f>
        <v>103504</v>
      </c>
      <c r="C8" s="2">
        <v>74292</v>
      </c>
      <c r="D8" s="2">
        <v>15131</v>
      </c>
      <c r="E8" s="2">
        <v>11525</v>
      </c>
      <c r="F8" s="2">
        <v>2556</v>
      </c>
      <c r="G8" s="2"/>
      <c r="H8" s="2"/>
      <c r="I8" s="2"/>
    </row>
    <row r="9" spans="1:10" x14ac:dyDescent="0.25">
      <c r="A9" s="1">
        <v>1966</v>
      </c>
      <c r="B9" s="2">
        <f t="shared" ref="B9:B13" si="0">SUM(C9:F9)</f>
        <v>110950</v>
      </c>
      <c r="C9" s="2">
        <v>76494</v>
      </c>
      <c r="D9" s="2">
        <v>19566</v>
      </c>
      <c r="E9" s="2">
        <v>11630</v>
      </c>
      <c r="F9" s="2">
        <v>3260</v>
      </c>
      <c r="G9" s="2"/>
      <c r="H9" s="2"/>
      <c r="I9" s="2"/>
    </row>
    <row r="10" spans="1:10" x14ac:dyDescent="0.25">
      <c r="A10" s="1">
        <v>1967</v>
      </c>
      <c r="B10" s="2">
        <f t="shared" si="0"/>
        <v>133916</v>
      </c>
      <c r="C10" s="2">
        <v>88967</v>
      </c>
      <c r="D10" s="2">
        <v>27161</v>
      </c>
      <c r="E10" s="2">
        <v>13018</v>
      </c>
      <c r="F10" s="2">
        <v>4770</v>
      </c>
      <c r="G10" s="2"/>
      <c r="H10" s="2"/>
      <c r="I10" s="2"/>
    </row>
    <row r="11" spans="1:10" x14ac:dyDescent="0.25">
      <c r="A11" s="1">
        <v>1968</v>
      </c>
      <c r="B11" s="2">
        <f t="shared" si="0"/>
        <v>145982</v>
      </c>
      <c r="C11" s="2">
        <v>94896</v>
      </c>
      <c r="D11" s="2">
        <v>33728</v>
      </c>
      <c r="E11" s="2">
        <v>11899</v>
      </c>
      <c r="F11" s="2">
        <v>5459</v>
      </c>
      <c r="G11" s="2"/>
      <c r="H11" s="2"/>
      <c r="I11" s="2"/>
    </row>
    <row r="12" spans="1:10" x14ac:dyDescent="0.25">
      <c r="A12" s="1">
        <v>1969</v>
      </c>
      <c r="B12" s="2">
        <f t="shared" si="0"/>
        <v>163984</v>
      </c>
      <c r="C12" s="2">
        <v>96598</v>
      </c>
      <c r="D12" s="2">
        <v>39425</v>
      </c>
      <c r="E12" s="2">
        <v>19289</v>
      </c>
      <c r="F12" s="2">
        <v>8672</v>
      </c>
      <c r="G12" s="2"/>
      <c r="H12" s="2"/>
      <c r="I12" s="2"/>
    </row>
    <row r="13" spans="1:10" ht="21.75" customHeight="1" x14ac:dyDescent="0.25">
      <c r="A13" s="20" t="s">
        <v>34</v>
      </c>
      <c r="B13" s="21">
        <f t="shared" si="0"/>
        <v>1641.73</v>
      </c>
      <c r="C13" s="21">
        <v>966.08</v>
      </c>
      <c r="D13" s="21">
        <v>394.92</v>
      </c>
      <c r="E13" s="21">
        <v>193.72</v>
      </c>
      <c r="F13" s="21">
        <v>87.01</v>
      </c>
      <c r="G13" s="2"/>
      <c r="H13" s="2"/>
      <c r="I13" s="2"/>
    </row>
    <row r="14" spans="1:10" x14ac:dyDescent="0.25">
      <c r="B14" s="2"/>
      <c r="C14" s="2"/>
      <c r="D14" s="2"/>
      <c r="E14" s="2"/>
      <c r="F14" s="2"/>
      <c r="G14" s="2"/>
      <c r="H14" s="2"/>
      <c r="I14" s="2"/>
    </row>
    <row r="16" spans="1:10" x14ac:dyDescent="0.25">
      <c r="A16" s="1" t="s">
        <v>35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INDICE</vt:lpstr>
      <vt:lpstr>Cuadro 1</vt:lpstr>
      <vt:lpstr>Cuadro 2</vt:lpstr>
      <vt:lpstr>Cuadro 3</vt:lpstr>
      <vt:lpstr>Cuadro 4</vt:lpstr>
      <vt:lpstr>Cuadro 5</vt:lpstr>
      <vt:lpstr>Cuadro 6</vt:lpstr>
      <vt:lpstr>7.- Agricultura</vt:lpstr>
      <vt:lpstr>8.- Ganadería</vt:lpstr>
      <vt:lpstr>9.- Construcciones</vt:lpstr>
      <vt:lpstr>10.- Comercio-Transp-Comunic</vt:lpstr>
      <vt:lpstr>11.- Vivienda y Finanzas</vt:lpstr>
      <vt:lpstr>12.- Otros Servicios</vt:lpstr>
      <vt:lpstr>1969 x PARTIDO</vt:lpstr>
      <vt:lpstr>PBI  cápita</vt:lpstr>
    </vt:vector>
  </TitlesOfParts>
  <Company>EXO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Simiand</dc:creator>
  <cp:lastModifiedBy>Bárbara Sambeth Outón</cp:lastModifiedBy>
  <dcterms:created xsi:type="dcterms:W3CDTF">2023-01-31T15:06:27Z</dcterms:created>
  <dcterms:modified xsi:type="dcterms:W3CDTF">2025-10-22T13:26:15Z</dcterms:modified>
</cp:coreProperties>
</file>