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120" yWindow="45" windowWidth="15135" windowHeight="7650"/>
  </bookViews>
  <sheets>
    <sheet name="INDICE" sheetId="16" r:id="rId1"/>
    <sheet name="cuadro 1" sheetId="14" r:id="rId2"/>
    <sheet name="cuadro 2" sheetId="1" r:id="rId3"/>
    <sheet name="cuadro 3" sheetId="2" r:id="rId4"/>
    <sheet name="cuadro 4" sheetId="3" r:id="rId5"/>
    <sheet name="cuadro 5" sheetId="4" r:id="rId6"/>
    <sheet name="cuadro 6" sheetId="5" r:id="rId7"/>
    <sheet name="cuadro 7" sheetId="7" r:id="rId8"/>
  </sheets>
  <calcPr calcId="162913"/>
</workbook>
</file>

<file path=xl/calcChain.xml><?xml version="1.0" encoding="utf-8"?>
<calcChain xmlns="http://schemas.openxmlformats.org/spreadsheetml/2006/main">
  <c r="C137" i="7" l="1"/>
  <c r="D137" i="7"/>
  <c r="E137" i="7"/>
  <c r="F137" i="7"/>
  <c r="G137" i="7"/>
  <c r="H137" i="7"/>
  <c r="I137" i="7"/>
  <c r="J137" i="7"/>
  <c r="K137" i="7"/>
  <c r="L137" i="7"/>
  <c r="M137" i="7"/>
  <c r="B137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5" i="7"/>
  <c r="G16" i="5" l="1"/>
  <c r="G15" i="5"/>
  <c r="G14" i="5"/>
  <c r="G13" i="5"/>
  <c r="G12" i="5"/>
  <c r="G11" i="5"/>
  <c r="G10" i="5"/>
  <c r="G9" i="5"/>
  <c r="G8" i="5"/>
  <c r="G7" i="5"/>
  <c r="F16" i="5"/>
  <c r="E16" i="5"/>
  <c r="C16" i="5"/>
  <c r="D16" i="5"/>
  <c r="D13" i="5"/>
  <c r="D14" i="5"/>
  <c r="D15" i="5"/>
  <c r="D8" i="5"/>
  <c r="D9" i="5"/>
  <c r="D10" i="5"/>
  <c r="D11" i="5"/>
  <c r="D12" i="5"/>
  <c r="D7" i="5"/>
  <c r="B16" i="5"/>
  <c r="E7" i="2"/>
  <c r="E8" i="2"/>
  <c r="E9" i="2"/>
  <c r="E10" i="2"/>
  <c r="E11" i="2"/>
  <c r="E12" i="2"/>
  <c r="E13" i="2"/>
  <c r="E14" i="2"/>
  <c r="E15" i="2"/>
  <c r="E6" i="2"/>
  <c r="D7" i="2"/>
  <c r="D8" i="2"/>
  <c r="D9" i="2"/>
  <c r="D10" i="2"/>
  <c r="D11" i="2"/>
  <c r="D12" i="2"/>
  <c r="D13" i="2"/>
  <c r="D14" i="2"/>
  <c r="D15" i="2"/>
  <c r="D6" i="2"/>
  <c r="C7" i="2"/>
  <c r="C8" i="2"/>
  <c r="C9" i="2"/>
  <c r="C10" i="2"/>
  <c r="C11" i="2"/>
  <c r="C12" i="2"/>
  <c r="C13" i="2"/>
  <c r="C14" i="2"/>
  <c r="C15" i="2"/>
  <c r="C6" i="2"/>
  <c r="B7" i="2"/>
  <c r="B8" i="2"/>
  <c r="B9" i="2"/>
  <c r="B10" i="2"/>
  <c r="B11" i="2"/>
  <c r="B12" i="2"/>
  <c r="B13" i="2"/>
  <c r="B14" i="2"/>
  <c r="B15" i="2"/>
  <c r="B6" i="2"/>
  <c r="C16" i="14"/>
  <c r="C18" i="14"/>
  <c r="B18" i="14"/>
  <c r="B16" i="14"/>
  <c r="E11" i="1"/>
  <c r="E12" i="1"/>
  <c r="E13" i="1"/>
  <c r="E10" i="1"/>
  <c r="C14" i="1"/>
  <c r="B14" i="1"/>
  <c r="E9" i="1"/>
  <c r="E8" i="1"/>
  <c r="E7" i="1"/>
  <c r="E6" i="1"/>
  <c r="E5" i="1"/>
  <c r="E14" i="1" l="1"/>
</calcChain>
</file>

<file path=xl/sharedStrings.xml><?xml version="1.0" encoding="utf-8"?>
<sst xmlns="http://schemas.openxmlformats.org/spreadsheetml/2006/main" count="290" uniqueCount="200">
  <si>
    <t>Industria Manufacturera</t>
  </si>
  <si>
    <t>Construcciones</t>
  </si>
  <si>
    <t>107,8</t>
  </si>
  <si>
    <t>126,0</t>
  </si>
  <si>
    <t>132,8</t>
  </si>
  <si>
    <t>115,0</t>
  </si>
  <si>
    <t>187,1</t>
  </si>
  <si>
    <t>110,6</t>
  </si>
  <si>
    <t>139,6</t>
  </si>
  <si>
    <t>149,5</t>
  </si>
  <si>
    <t>111,1</t>
  </si>
  <si>
    <t>111,4</t>
  </si>
  <si>
    <t>124,6</t>
  </si>
  <si>
    <t>121,4</t>
  </si>
  <si>
    <t>PRODUCTO BRUTO INTERNO A COSTO DE FACTORES</t>
  </si>
  <si>
    <t>Alberti</t>
  </si>
  <si>
    <t>Azul</t>
  </si>
  <si>
    <t>Baradero</t>
  </si>
  <si>
    <t>Bolivar</t>
  </si>
  <si>
    <t>Bragado</t>
  </si>
  <si>
    <t>Brandsen</t>
  </si>
  <si>
    <t>Campana</t>
  </si>
  <si>
    <t>0,1</t>
  </si>
  <si>
    <t>Carlos Casares</t>
  </si>
  <si>
    <t>Carlos Tejedor</t>
  </si>
  <si>
    <t>Castelli</t>
  </si>
  <si>
    <t>Coronel Dorrego</t>
  </si>
  <si>
    <t>Coronel Pringles</t>
  </si>
  <si>
    <t>Coronel Rosales</t>
  </si>
  <si>
    <t>Dolores</t>
  </si>
  <si>
    <t>Ensenada</t>
  </si>
  <si>
    <t>Escobar</t>
  </si>
  <si>
    <t>General Alvarado</t>
  </si>
  <si>
    <t>General Alvear</t>
  </si>
  <si>
    <t>General Arenales</t>
  </si>
  <si>
    <t>General Belgrano</t>
  </si>
  <si>
    <t>General Guido</t>
  </si>
  <si>
    <t>General Las Heras</t>
  </si>
  <si>
    <t>General Lavalle</t>
  </si>
  <si>
    <t>General Madariaga</t>
  </si>
  <si>
    <t>General Rodriguez</t>
  </si>
  <si>
    <t>General Villegas</t>
  </si>
  <si>
    <t>La Plata</t>
  </si>
  <si>
    <t>Las Flores</t>
  </si>
  <si>
    <t>Lincoln</t>
  </si>
  <si>
    <t>Marcos Paz</t>
  </si>
  <si>
    <t>Mar Chiquita</t>
  </si>
  <si>
    <t>Mercedes</t>
  </si>
  <si>
    <t>Monte</t>
  </si>
  <si>
    <t>Navarro</t>
  </si>
  <si>
    <t>Necochea</t>
  </si>
  <si>
    <t>Olavarria</t>
  </si>
  <si>
    <t>Patagones</t>
  </si>
  <si>
    <t>Pehuajo</t>
  </si>
  <si>
    <t>Pellegrini</t>
  </si>
  <si>
    <t>Pergamino</t>
  </si>
  <si>
    <t>Plla</t>
  </si>
  <si>
    <t>Pilar</t>
  </si>
  <si>
    <t>Ramallo</t>
  </si>
  <si>
    <t>Rauch</t>
  </si>
  <si>
    <t>Saavedra</t>
  </si>
  <si>
    <t>Saladillo</t>
  </si>
  <si>
    <t>San Cayetano</t>
  </si>
  <si>
    <t>San Pedro</t>
  </si>
  <si>
    <t>San Vicente</t>
  </si>
  <si>
    <t>Suipacha</t>
  </si>
  <si>
    <t>Tandil</t>
  </si>
  <si>
    <t>Tordillo</t>
  </si>
  <si>
    <t>Tornquist</t>
  </si>
  <si>
    <t>Trenque Lauquen</t>
  </si>
  <si>
    <t>Tres Arroyos</t>
  </si>
  <si>
    <t>Villarino</t>
  </si>
  <si>
    <t>PRODUCTO BRUTO INTERNO A COSTO CONSTANTE DE FACTORES</t>
  </si>
  <si>
    <t>SECTORES ECONOMICOS</t>
  </si>
  <si>
    <t>(en miles de $ de 1970)</t>
  </si>
  <si>
    <t>Variaciones Porcentuales respecto al año anterior</t>
  </si>
  <si>
    <t>Explotacion de Minas y Canteras</t>
  </si>
  <si>
    <t>Agricultura, Caza, Silvicultura y Pesca</t>
  </si>
  <si>
    <r>
      <t>Comercio   al   Por   Ma</t>
    </r>
    <r>
      <rPr>
        <sz val="11"/>
        <color rgb="FF282828"/>
        <rFont val="Calibri"/>
        <family val="2"/>
        <scheme val="minor"/>
      </rPr>
      <t>y</t>
    </r>
    <r>
      <rPr>
        <sz val="11"/>
        <color rgb="FF121212"/>
        <rFont val="Calibri"/>
        <family val="2"/>
        <scheme val="minor"/>
      </rPr>
      <t>or,   al   Por  Men</t>
    </r>
    <r>
      <rPr>
        <sz val="11"/>
        <color rgb="FF282828"/>
        <rFont val="Calibri"/>
        <family val="2"/>
        <scheme val="minor"/>
      </rPr>
      <t>o</t>
    </r>
    <r>
      <rPr>
        <sz val="11"/>
        <color rgb="FF121212"/>
        <rFont val="Calibri"/>
        <family val="2"/>
        <scheme val="minor"/>
      </rPr>
      <t>r,   Restau rantes     y  Hoteles</t>
    </r>
  </si>
  <si>
    <r>
      <t>Transporte,       Almacenamient</t>
    </r>
    <r>
      <rPr>
        <sz val="11"/>
        <color rgb="FF282828"/>
        <rFont val="Calibri"/>
        <family val="2"/>
        <scheme val="minor"/>
      </rPr>
      <t xml:space="preserve">o    </t>
    </r>
    <r>
      <rPr>
        <sz val="10"/>
        <color rgb="FF282828"/>
        <rFont val="Calibri"/>
        <family val="2"/>
        <scheme val="minor"/>
      </rPr>
      <t xml:space="preserve">y  </t>
    </r>
    <r>
      <rPr>
        <sz val="11"/>
        <color rgb="FF121212"/>
        <rFont val="Calibri"/>
        <family val="2"/>
        <scheme val="minor"/>
      </rPr>
      <t>Comunicacione</t>
    </r>
    <r>
      <rPr>
        <sz val="11"/>
        <color rgb="FF282828"/>
        <rFont val="Calibri"/>
        <family val="2"/>
        <scheme val="minor"/>
      </rPr>
      <t>s</t>
    </r>
  </si>
  <si>
    <r>
      <t>Servicioa      Comunal</t>
    </r>
    <r>
      <rPr>
        <sz val="11"/>
        <color rgb="FF282828"/>
        <rFont val="Calibri"/>
        <family val="2"/>
        <scheme val="minor"/>
      </rPr>
      <t>es</t>
    </r>
    <r>
      <rPr>
        <sz val="11"/>
        <color rgb="FF121212"/>
        <rFont val="Calibri"/>
        <family val="2"/>
        <scheme val="minor"/>
      </rPr>
      <t xml:space="preserve">,    Sociales     </t>
    </r>
    <r>
      <rPr>
        <i/>
        <sz val="10"/>
        <color rgb="FF121212"/>
        <rFont val="Calibri"/>
        <family val="2"/>
        <scheme val="minor"/>
      </rPr>
      <t xml:space="preserve">y  </t>
    </r>
    <r>
      <rPr>
        <sz val="11"/>
        <color rgb="FF121212"/>
        <rFont val="Calibri"/>
        <family val="2"/>
        <scheme val="minor"/>
      </rPr>
      <t>Personale</t>
    </r>
    <r>
      <rPr>
        <sz val="11"/>
        <color rgb="FF282828"/>
        <rFont val="Calibri"/>
        <family val="2"/>
        <scheme val="minor"/>
      </rPr>
      <t>s</t>
    </r>
  </si>
  <si>
    <r>
      <t xml:space="preserve">Establecimientos        Financieros,        Seguros    </t>
    </r>
    <r>
      <rPr>
        <sz val="10"/>
        <color rgb="FF121212"/>
        <rFont val="Calibri"/>
        <family val="2"/>
        <scheme val="minor"/>
      </rPr>
      <t xml:space="preserve">y  </t>
    </r>
    <r>
      <rPr>
        <sz val="11"/>
        <color rgb="FF121212"/>
        <rFont val="Calibri"/>
        <family val="2"/>
        <scheme val="minor"/>
      </rPr>
      <t>Bienes Inmuebles</t>
    </r>
  </si>
  <si>
    <t>PRODUCTO BRUTO INTERNO A COSTO  DE FACTORES</t>
  </si>
  <si>
    <t xml:space="preserve"> Composicion Porcentual</t>
  </si>
  <si>
    <t>A PRECIOS CORRIENTES</t>
  </si>
  <si>
    <t>A PRECIOS CONSTANTES</t>
  </si>
  <si>
    <t>PRODUCTO BRUTO INTERNO A PRECIOS CORRIENTES DE MERCADO</t>
  </si>
  <si>
    <t>En miles de millones de $</t>
  </si>
  <si>
    <t>PRODUCTO BRUTO INTERNO APRECIOS DE MERCADO</t>
  </si>
  <si>
    <t>ImpuestoS  indirectos menos Subsidios</t>
  </si>
  <si>
    <t>AÑO BASE 1970 = 100</t>
  </si>
  <si>
    <t>118,8</t>
  </si>
  <si>
    <t>117,8</t>
  </si>
  <si>
    <t>PRECIOS IMPLICITOS EN EL PRODUCTO BRUTO INTERNO SECTORIAL</t>
  </si>
  <si>
    <t>INDICE BASE 1970 = 100</t>
  </si>
  <si>
    <t>INDICE DE VOLUMEN FISICO DE LA PRODUCCION SEGUN FACTORES ECONOMICOS</t>
  </si>
  <si>
    <t>Relacion Provincia - Nación</t>
  </si>
  <si>
    <t>NACION</t>
  </si>
  <si>
    <t>PROVINCIA</t>
  </si>
  <si>
    <t>%</t>
  </si>
  <si>
    <t>(En millones de$ de 1970)</t>
  </si>
  <si>
    <t>Prov./Nac</t>
  </si>
  <si>
    <t>General Paz</t>
  </si>
  <si>
    <t>General Pinto</t>
  </si>
  <si>
    <t>Loberia</t>
  </si>
  <si>
    <t>Lobos</t>
  </si>
  <si>
    <t>Lujan</t>
  </si>
  <si>
    <t>Magdalena</t>
  </si>
  <si>
    <t>Maipu</t>
  </si>
  <si>
    <t>Partido</t>
  </si>
  <si>
    <t>Gran Buenos Aires</t>
  </si>
  <si>
    <t>AÑO 1981 En En millones de $</t>
  </si>
  <si>
    <t>Resto de provincia</t>
  </si>
  <si>
    <t>Adolfo Alslna</t>
  </si>
  <si>
    <t>Nueve de Julio</t>
  </si>
  <si>
    <t>Chacabuco</t>
  </si>
  <si>
    <t>Urbano de Monte Hermoso</t>
  </si>
  <si>
    <t>Bahia Blanca</t>
  </si>
  <si>
    <t>Balcarce</t>
  </si>
  <si>
    <t>Bartolomé Mitre</t>
  </si>
  <si>
    <t>Berisso</t>
  </si>
  <si>
    <t>Cañuelas</t>
  </si>
  <si>
    <t>Capitán Sarmiento</t>
  </si>
  <si>
    <t>Carmen de Areco</t>
  </si>
  <si>
    <t>Colón</t>
  </si>
  <si>
    <t>Total</t>
  </si>
  <si>
    <t>Agricultura</t>
  </si>
  <si>
    <t>Ganadería</t>
  </si>
  <si>
    <t>Pesca</t>
  </si>
  <si>
    <t>Minería</t>
  </si>
  <si>
    <t>Electricidad, gas y agua</t>
  </si>
  <si>
    <t>Construcción (*)</t>
  </si>
  <si>
    <t>Coronel Suárez</t>
  </si>
  <si>
    <t>Chascomús</t>
  </si>
  <si>
    <t>Chivilcoy</t>
  </si>
  <si>
    <t>Exaltación de la Cruz</t>
  </si>
  <si>
    <t>General Lamadrid</t>
  </si>
  <si>
    <t>General Pueyrredón</t>
  </si>
  <si>
    <t>General Viamonte</t>
  </si>
  <si>
    <t>Gonzales Cháves</t>
  </si>
  <si>
    <t>Guaminí</t>
  </si>
  <si>
    <t>Hipólito Yrigoyen</t>
  </si>
  <si>
    <t>Juárez</t>
  </si>
  <si>
    <t>Junín</t>
  </si>
  <si>
    <t>Laprida</t>
  </si>
  <si>
    <t>Comerc Al por mayor y menor Rest y Hoteles</t>
  </si>
  <si>
    <t>Transp Almac Y Comunicac</t>
  </si>
  <si>
    <t>Establec Financ Seguros y Bienes Inmueb</t>
  </si>
  <si>
    <t>Servic Comun Soc y pers</t>
  </si>
  <si>
    <t>Ayacucho</t>
  </si>
  <si>
    <t>Leandro N Alem</t>
  </si>
  <si>
    <t>Puan</t>
  </si>
  <si>
    <t>Rojas</t>
  </si>
  <si>
    <t>Roque Pérez</t>
  </si>
  <si>
    <t>Salto</t>
  </si>
  <si>
    <t>Salliqueló</t>
  </si>
  <si>
    <t>San Andrés de Giles</t>
  </si>
  <si>
    <t>San Nicolás</t>
  </si>
  <si>
    <t>Tapalqué</t>
  </si>
  <si>
    <t>Veinticinco de Mayo</t>
  </si>
  <si>
    <t>Urbano de la Costa</t>
  </si>
  <si>
    <t>San Antonio de Areco</t>
  </si>
  <si>
    <t>Urbano de Pinamar</t>
  </si>
  <si>
    <t>Urbano de Villa Gesell</t>
  </si>
  <si>
    <t>Zárate</t>
  </si>
  <si>
    <t>…</t>
  </si>
  <si>
    <t>Total de provincia</t>
  </si>
  <si>
    <t>Almirante Brown</t>
  </si>
  <si>
    <t>Avellaneda</t>
  </si>
  <si>
    <t>Florencio Varela</t>
  </si>
  <si>
    <t>General San Martín</t>
  </si>
  <si>
    <t>General Sarmiento</t>
  </si>
  <si>
    <t>Lanús</t>
  </si>
  <si>
    <t>Lomas de Zamora</t>
  </si>
  <si>
    <t>La Matanza</t>
  </si>
  <si>
    <t>Merlo</t>
  </si>
  <si>
    <t>Moreno</t>
  </si>
  <si>
    <t>Morón</t>
  </si>
  <si>
    <t>Quilmes</t>
  </si>
  <si>
    <t>San Fernando</t>
  </si>
  <si>
    <t>San Isidro</t>
  </si>
  <si>
    <t>Tigre</t>
  </si>
  <si>
    <t>Tres de Febrero</t>
  </si>
  <si>
    <t>Vicente Lopez</t>
  </si>
  <si>
    <t>Berazategui</t>
  </si>
  <si>
    <t xml:space="preserve"> Esteban Echeverría</t>
  </si>
  <si>
    <t>PRODUCTO BRUTO INTERNO, A COSTO CORRIENTE DE FACTORES, SEGÚN SECTORES ECONOMICOS</t>
  </si>
  <si>
    <t>Daireaux</t>
  </si>
  <si>
    <t>Rivadavia</t>
  </si>
  <si>
    <t>El valor correcto para CONSTRUCCIÓN en Tres Arroyos sería 14736,0</t>
  </si>
  <si>
    <r>
      <t>E</t>
    </r>
    <r>
      <rPr>
        <sz val="11"/>
        <color rgb="FF232323"/>
        <rFont val="Calibri"/>
        <family val="2"/>
        <scheme val="minor"/>
      </rPr>
      <t>le</t>
    </r>
    <r>
      <rPr>
        <sz val="11"/>
        <color rgb="FF141414"/>
        <rFont val="Calibri"/>
        <family val="2"/>
        <scheme val="minor"/>
      </rPr>
      <t>ctr</t>
    </r>
    <r>
      <rPr>
        <sz val="11"/>
        <color rgb="FF232323"/>
        <rFont val="Calibri"/>
        <family val="2"/>
        <scheme val="minor"/>
      </rPr>
      <t>icidad, Gas yAqua</t>
    </r>
  </si>
  <si>
    <r>
      <t>E</t>
    </r>
    <r>
      <rPr>
        <sz val="11"/>
        <color rgb="FF232323"/>
        <rFont val="Calibri"/>
        <family val="2"/>
        <scheme val="minor"/>
      </rPr>
      <t>le</t>
    </r>
    <r>
      <rPr>
        <sz val="11"/>
        <color rgb="FF141414"/>
        <rFont val="Calibri"/>
        <family val="2"/>
        <scheme val="minor"/>
      </rPr>
      <t>ctr</t>
    </r>
    <r>
      <rPr>
        <sz val="11"/>
        <color rgb="FF232323"/>
        <rFont val="Calibri"/>
        <family val="2"/>
        <scheme val="minor"/>
      </rPr>
      <t>icidad, Gas y Aqua</t>
    </r>
  </si>
  <si>
    <r>
      <t>12</t>
    </r>
    <r>
      <rPr>
        <sz val="11"/>
        <color rgb="FF212121"/>
        <rFont val="Calibri"/>
        <family val="2"/>
        <scheme val="minor"/>
      </rPr>
      <t>8</t>
    </r>
    <r>
      <rPr>
        <sz val="11"/>
        <color rgb="FF111111"/>
        <rFont val="Calibri"/>
        <family val="2"/>
        <scheme val="minor"/>
      </rPr>
      <t>,0</t>
    </r>
  </si>
  <si>
    <r>
      <t>2</t>
    </r>
    <r>
      <rPr>
        <sz val="11"/>
        <color rgb="FF212121"/>
        <rFont val="Calibri"/>
        <family val="2"/>
        <scheme val="minor"/>
      </rPr>
      <t>02</t>
    </r>
    <r>
      <rPr>
        <sz val="11"/>
        <color rgb="FF111111"/>
        <rFont val="Calibri"/>
        <family val="2"/>
        <scheme val="minor"/>
      </rPr>
      <t>,0</t>
    </r>
  </si>
  <si>
    <r>
      <t>1</t>
    </r>
    <r>
      <rPr>
        <sz val="11"/>
        <color rgb="FF111111"/>
        <rFont val="Calibri"/>
        <family val="2"/>
        <scheme val="minor"/>
      </rPr>
      <t>1</t>
    </r>
    <r>
      <rPr>
        <sz val="11"/>
        <color rgb="FF212121"/>
        <rFont val="Calibri"/>
        <family val="2"/>
        <scheme val="minor"/>
      </rPr>
      <t>8</t>
    </r>
    <r>
      <rPr>
        <sz val="11"/>
        <color rgb="FF111111"/>
        <rFont val="Calibri"/>
        <family val="2"/>
        <scheme val="minor"/>
      </rPr>
      <t>,1</t>
    </r>
  </si>
  <si>
    <r>
      <t>1</t>
    </r>
    <r>
      <rPr>
        <sz val="11"/>
        <color rgb="FF212121"/>
        <rFont val="Calibri"/>
        <family val="2"/>
        <scheme val="minor"/>
      </rPr>
      <t>4</t>
    </r>
    <r>
      <rPr>
        <sz val="11"/>
        <color rgb="FF111111"/>
        <rFont val="Calibri"/>
        <family val="2"/>
        <scheme val="minor"/>
      </rPr>
      <t>2,</t>
    </r>
    <r>
      <rPr>
        <sz val="11"/>
        <color rgb="FF212121"/>
        <rFont val="Calibri"/>
        <family val="2"/>
        <scheme val="minor"/>
      </rPr>
      <t>9</t>
    </r>
  </si>
  <si>
    <r>
      <t>1</t>
    </r>
    <r>
      <rPr>
        <sz val="11"/>
        <color rgb="FF212121"/>
        <rFont val="Calibri"/>
        <family val="2"/>
        <scheme val="minor"/>
      </rPr>
      <t>38</t>
    </r>
    <r>
      <rPr>
        <sz val="11"/>
        <color rgb="FF111111"/>
        <rFont val="Calibri"/>
        <family val="2"/>
        <scheme val="minor"/>
      </rPr>
      <t>,</t>
    </r>
    <r>
      <rPr>
        <sz val="11"/>
        <color rgb="FF212121"/>
        <rFont val="Calibri"/>
        <family val="2"/>
        <scheme val="minor"/>
      </rPr>
      <t>1</t>
    </r>
  </si>
  <si>
    <t>Año 1981</t>
  </si>
  <si>
    <t xml:space="preserve">Cuadro </t>
  </si>
  <si>
    <t xml:space="preserve">PRODUCTO BRUTO INTERNO DE LA PROVINCIA DE BUENOS AIRES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</si>
</sst>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3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121212"/>
      <name val="Calibri"/>
      <family val="2"/>
      <scheme val="minor"/>
    </font>
    <font>
      <sz val="11"/>
      <color rgb="FF282828"/>
      <name val="Calibri"/>
      <family val="2"/>
      <scheme val="minor"/>
    </font>
    <font>
      <sz val="10"/>
      <color rgb="FF282828"/>
      <name val="Calibri"/>
      <family val="2"/>
      <scheme val="minor"/>
    </font>
    <font>
      <sz val="10"/>
      <color rgb="FF121212"/>
      <name val="Calibri"/>
      <family val="2"/>
      <scheme val="minor"/>
    </font>
    <font>
      <i/>
      <sz val="10"/>
      <color rgb="FF121212"/>
      <name val="Calibri"/>
      <family val="2"/>
      <scheme val="minor"/>
    </font>
    <font>
      <u/>
      <sz val="11"/>
      <color rgb="FF121212"/>
      <name val="Calibri"/>
      <family val="2"/>
      <scheme val="minor"/>
    </font>
    <font>
      <b/>
      <u/>
      <sz val="11"/>
      <color rgb="FF1212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32323"/>
      <name val="Calibri"/>
      <family val="2"/>
      <scheme val="minor"/>
    </font>
    <font>
      <sz val="11"/>
      <color rgb="FF141414"/>
      <name val="Calibri"/>
      <family val="2"/>
      <scheme val="minor"/>
    </font>
    <font>
      <sz val="11"/>
      <color rgb="FF01010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6"/>
      <color rgb="FF12121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A2A2A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1C1C1C"/>
      <name val="Calibri"/>
      <family val="2"/>
      <scheme val="minor"/>
    </font>
    <font>
      <sz val="11"/>
      <color rgb="FF020202"/>
      <name val="Calibri"/>
      <family val="2"/>
      <scheme val="minor"/>
    </font>
    <font>
      <sz val="11"/>
      <color rgb="FF2F2F2F"/>
      <name val="Calibri"/>
      <family val="2"/>
      <scheme val="minor"/>
    </font>
    <font>
      <sz val="10"/>
      <color rgb="FF1C1C1C"/>
      <name val="Calibri"/>
      <family val="2"/>
      <scheme val="minor"/>
    </font>
    <font>
      <sz val="11"/>
      <color rgb="FF5D5D5D"/>
      <name val="Calibri"/>
      <family val="2"/>
      <scheme val="minor"/>
    </font>
    <font>
      <b/>
      <sz val="11"/>
      <color rgb="FF1C1C1C"/>
      <name val="Calibri"/>
      <family val="2"/>
      <scheme val="minor"/>
    </font>
    <font>
      <b/>
      <sz val="11"/>
      <color rgb="FF111111"/>
      <name val="Calibri"/>
      <family val="2"/>
      <scheme val="minor"/>
    </font>
    <font>
      <sz val="11"/>
      <color rgb="FF1A1A1A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1111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202">
    <xf numFmtId="0" fontId="0" fillId="0" borderId="0" xfId="0"/>
    <xf numFmtId="0" fontId="2" fillId="0" borderId="11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Fill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165" fontId="10" fillId="0" borderId="0" xfId="0" applyNumberFormat="1" applyFont="1"/>
    <xf numFmtId="165" fontId="10" fillId="0" borderId="3" xfId="0" applyNumberFormat="1" applyFont="1" applyBorder="1" applyAlignment="1">
      <alignment horizontal="left" vertical="top"/>
    </xf>
    <xf numFmtId="165" fontId="10" fillId="0" borderId="4" xfId="0" applyNumberFormat="1" applyFont="1" applyBorder="1" applyAlignment="1">
      <alignment horizontal="left" vertical="top"/>
    </xf>
    <xf numFmtId="165" fontId="11" fillId="0" borderId="4" xfId="0" applyNumberFormat="1" applyFont="1" applyBorder="1" applyAlignment="1">
      <alignment horizontal="left" vertical="top"/>
    </xf>
    <xf numFmtId="165" fontId="10" fillId="0" borderId="4" xfId="0" applyNumberFormat="1" applyFont="1" applyBorder="1" applyAlignment="1">
      <alignment horizontal="left" vertical="top" wrapText="1"/>
    </xf>
    <xf numFmtId="165" fontId="10" fillId="0" borderId="5" xfId="0" applyNumberFormat="1" applyFont="1" applyBorder="1" applyAlignment="1">
      <alignment horizontal="left" vertical="top"/>
    </xf>
    <xf numFmtId="165" fontId="10" fillId="0" borderId="5" xfId="0" applyNumberFormat="1" applyFont="1" applyBorder="1" applyAlignment="1">
      <alignment horizontal="left" vertical="top" wrapText="1"/>
    </xf>
    <xf numFmtId="165" fontId="11" fillId="0" borderId="5" xfId="0" applyNumberFormat="1" applyFont="1" applyBorder="1" applyAlignment="1">
      <alignment horizontal="left" vertical="top"/>
    </xf>
    <xf numFmtId="165" fontId="10" fillId="0" borderId="0" xfId="0" applyNumberFormat="1" applyFont="1" applyAlignment="1">
      <alignment horizontal="center"/>
    </xf>
    <xf numFmtId="165" fontId="10" fillId="0" borderId="1" xfId="0" applyNumberFormat="1" applyFont="1" applyBorder="1" applyAlignment="1">
      <alignment horizontal="center" vertical="top"/>
    </xf>
    <xf numFmtId="165" fontId="10" fillId="0" borderId="1" xfId="0" applyNumberFormat="1" applyFont="1" applyBorder="1" applyAlignment="1">
      <alignment horizontal="center" vertical="top" wrapText="1"/>
    </xf>
    <xf numFmtId="165" fontId="10" fillId="0" borderId="2" xfId="0" applyNumberFormat="1" applyFont="1" applyBorder="1" applyAlignment="1">
      <alignment horizontal="center" vertical="top"/>
    </xf>
    <xf numFmtId="165" fontId="10" fillId="0" borderId="2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/>
    </xf>
    <xf numFmtId="165" fontId="9" fillId="0" borderId="0" xfId="0" applyNumberFormat="1" applyFont="1" applyAlignment="1">
      <alignment horizontal="center" vertical="center" wrapText="1"/>
    </xf>
    <xf numFmtId="165" fontId="9" fillId="0" borderId="4" xfId="0" applyNumberFormat="1" applyFont="1" applyBorder="1" applyAlignment="1">
      <alignment horizontal="left" vertical="top"/>
    </xf>
    <xf numFmtId="165" fontId="9" fillId="0" borderId="5" xfId="0" applyNumberFormat="1" applyFont="1" applyBorder="1" applyAlignment="1">
      <alignment horizontal="left" vertical="top"/>
    </xf>
    <xf numFmtId="165" fontId="9" fillId="0" borderId="6" xfId="0" applyNumberFormat="1" applyFont="1" applyBorder="1" applyAlignment="1">
      <alignment horizontal="left" vertical="top" wrapText="1"/>
    </xf>
    <xf numFmtId="165" fontId="9" fillId="0" borderId="6" xfId="0" applyNumberFormat="1" applyFont="1" applyBorder="1" applyAlignment="1">
      <alignment horizontal="left" vertical="top"/>
    </xf>
    <xf numFmtId="165" fontId="10" fillId="0" borderId="5" xfId="0" quotePrefix="1" applyNumberFormat="1" applyFont="1" applyBorder="1" applyAlignment="1">
      <alignment horizontal="left" vertical="top"/>
    </xf>
    <xf numFmtId="165" fontId="10" fillId="0" borderId="4" xfId="0" applyNumberFormat="1" applyFont="1" applyBorder="1" applyAlignment="1">
      <alignment horizontal="center" vertical="top"/>
    </xf>
    <xf numFmtId="165" fontId="10" fillId="0" borderId="4" xfId="0" applyNumberFormat="1" applyFont="1" applyBorder="1" applyAlignment="1">
      <alignment horizontal="center" vertical="top" wrapText="1"/>
    </xf>
    <xf numFmtId="165" fontId="10" fillId="0" borderId="5" xfId="0" applyNumberFormat="1" applyFont="1" applyBorder="1" applyAlignment="1">
      <alignment horizontal="center" vertical="top"/>
    </xf>
    <xf numFmtId="165" fontId="10" fillId="0" borderId="5" xfId="0" applyNumberFormat="1" applyFont="1" applyBorder="1" applyAlignment="1">
      <alignment horizontal="center" vertical="top" wrapText="1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Alignment="1">
      <alignment horizontal="center" vertical="center" wrapText="1"/>
    </xf>
    <xf numFmtId="165" fontId="10" fillId="3" borderId="0" xfId="0" applyNumberFormat="1" applyFont="1" applyFill="1" applyAlignment="1">
      <alignment horizontal="center"/>
    </xf>
    <xf numFmtId="165" fontId="10" fillId="0" borderId="6" xfId="0" applyNumberFormat="1" applyFont="1" applyFill="1" applyBorder="1" applyAlignment="1">
      <alignment horizontal="center" vertical="top"/>
    </xf>
    <xf numFmtId="165" fontId="9" fillId="0" borderId="3" xfId="0" applyNumberFormat="1" applyFont="1" applyBorder="1" applyAlignment="1">
      <alignment horizontal="left" vertical="top"/>
    </xf>
    <xf numFmtId="165" fontId="9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 wrapText="1"/>
    </xf>
    <xf numFmtId="165" fontId="9" fillId="0" borderId="2" xfId="0" applyNumberFormat="1" applyFont="1" applyBorder="1" applyAlignment="1">
      <alignment horizontal="left" vertical="top"/>
    </xf>
    <xf numFmtId="165" fontId="9" fillId="0" borderId="2" xfId="0" applyNumberFormat="1" applyFont="1" applyBorder="1" applyAlignment="1">
      <alignment horizontal="left" vertical="top" wrapText="1"/>
    </xf>
    <xf numFmtId="165" fontId="9" fillId="0" borderId="6" xfId="0" applyNumberFormat="1" applyFont="1" applyFill="1" applyBorder="1" applyAlignment="1">
      <alignment horizontal="left" vertical="top"/>
    </xf>
    <xf numFmtId="165" fontId="12" fillId="0" borderId="0" xfId="0" applyNumberFormat="1" applyFont="1" applyAlignment="1">
      <alignment horizontal="left"/>
    </xf>
    <xf numFmtId="165" fontId="10" fillId="0" borderId="0" xfId="0" applyNumberFormat="1" applyFont="1" applyFill="1"/>
    <xf numFmtId="165" fontId="9" fillId="0" borderId="0" xfId="0" applyNumberFormat="1" applyFont="1" applyFill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top"/>
    </xf>
    <xf numFmtId="165" fontId="10" fillId="0" borderId="1" xfId="0" applyNumberFormat="1" applyFont="1" applyFill="1" applyBorder="1" applyAlignment="1">
      <alignment horizontal="center" vertical="top" wrapText="1"/>
    </xf>
    <xf numFmtId="165" fontId="10" fillId="0" borderId="2" xfId="0" applyNumberFormat="1" applyFont="1" applyFill="1" applyBorder="1" applyAlignment="1">
      <alignment horizontal="center" vertical="top"/>
    </xf>
    <xf numFmtId="165" fontId="10" fillId="0" borderId="2" xfId="0" applyNumberFormat="1" applyFont="1" applyFill="1" applyBorder="1" applyAlignment="1">
      <alignment horizontal="center" vertical="top" wrapText="1"/>
    </xf>
    <xf numFmtId="165" fontId="10" fillId="0" borderId="3" xfId="0" applyNumberFormat="1" applyFont="1" applyFill="1" applyBorder="1" applyAlignment="1">
      <alignment horizontal="center" vertical="top"/>
    </xf>
    <xf numFmtId="165" fontId="10" fillId="0" borderId="4" xfId="0" applyNumberFormat="1" applyFont="1" applyFill="1" applyBorder="1" applyAlignment="1">
      <alignment horizontal="center" vertical="top"/>
    </xf>
    <xf numFmtId="165" fontId="10" fillId="0" borderId="5" xfId="0" applyNumberFormat="1" applyFont="1" applyFill="1" applyBorder="1" applyAlignment="1">
      <alignment horizontal="center" vertical="top"/>
    </xf>
    <xf numFmtId="165" fontId="10" fillId="0" borderId="6" xfId="0" applyNumberFormat="1" applyFont="1" applyFill="1" applyBorder="1" applyAlignment="1">
      <alignment horizontal="center" vertical="top" wrapText="1"/>
    </xf>
    <xf numFmtId="165" fontId="10" fillId="0" borderId="4" xfId="0" applyNumberFormat="1" applyFont="1" applyFill="1" applyBorder="1" applyAlignment="1">
      <alignment horizontal="center" vertical="top" wrapText="1"/>
    </xf>
    <xf numFmtId="165" fontId="10" fillId="0" borderId="5" xfId="0" applyNumberFormat="1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left" vertical="top"/>
    </xf>
    <xf numFmtId="165" fontId="9" fillId="0" borderId="1" xfId="0" applyNumberFormat="1" applyFont="1" applyFill="1" applyBorder="1" applyAlignment="1">
      <alignment horizontal="left" vertical="top"/>
    </xf>
    <xf numFmtId="165" fontId="9" fillId="0" borderId="3" xfId="0" applyNumberFormat="1" applyFont="1" applyFill="1" applyBorder="1" applyAlignment="1">
      <alignment horizontal="left" vertical="top"/>
    </xf>
    <xf numFmtId="165" fontId="10" fillId="0" borderId="3" xfId="0" applyNumberFormat="1" applyFont="1" applyFill="1" applyBorder="1" applyAlignment="1">
      <alignment horizontal="left" vertical="top"/>
    </xf>
    <xf numFmtId="165" fontId="9" fillId="0" borderId="4" xfId="0" applyNumberFormat="1" applyFont="1" applyFill="1" applyBorder="1" applyAlignment="1">
      <alignment horizontal="left" vertical="top"/>
    </xf>
    <xf numFmtId="165" fontId="10" fillId="0" borderId="4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Alignment="1">
      <alignment horizontal="center" vertical="center"/>
    </xf>
    <xf numFmtId="165" fontId="10" fillId="0" borderId="5" xfId="0" quotePrefix="1" applyNumberFormat="1" applyFont="1" applyFill="1" applyBorder="1" applyAlignment="1">
      <alignment horizontal="center" vertical="top"/>
    </xf>
    <xf numFmtId="0" fontId="14" fillId="0" borderId="0" xfId="0" applyFont="1"/>
    <xf numFmtId="0" fontId="15" fillId="0" borderId="16" xfId="0" applyFont="1" applyBorder="1" applyAlignment="1">
      <alignment horizontal="center" vertical="center" wrapText="1"/>
    </xf>
    <xf numFmtId="0" fontId="14" fillId="0" borderId="17" xfId="0" applyFont="1" applyBorder="1"/>
    <xf numFmtId="165" fontId="14" fillId="0" borderId="16" xfId="0" applyNumberFormat="1" applyFont="1" applyBorder="1" applyAlignment="1">
      <alignment horizontal="center"/>
    </xf>
    <xf numFmtId="165" fontId="14" fillId="0" borderId="9" xfId="0" applyNumberFormat="1" applyFont="1" applyBorder="1" applyAlignment="1">
      <alignment horizontal="center"/>
    </xf>
    <xf numFmtId="0" fontId="16" fillId="0" borderId="17" xfId="0" applyFont="1" applyBorder="1" applyAlignment="1">
      <alignment horizontal="left" vertical="top"/>
    </xf>
    <xf numFmtId="165" fontId="16" fillId="0" borderId="17" xfId="0" applyNumberFormat="1" applyFont="1" applyBorder="1" applyAlignment="1">
      <alignment horizontal="center" vertical="top"/>
    </xf>
    <xf numFmtId="165" fontId="17" fillId="0" borderId="12" xfId="0" applyNumberFormat="1" applyFont="1" applyBorder="1" applyAlignment="1">
      <alignment horizontal="center" vertical="top"/>
    </xf>
    <xf numFmtId="0" fontId="17" fillId="0" borderId="17" xfId="0" applyFont="1" applyBorder="1" applyAlignment="1">
      <alignment horizontal="left" vertical="top"/>
    </xf>
    <xf numFmtId="165" fontId="18" fillId="0" borderId="17" xfId="0" applyNumberFormat="1" applyFont="1" applyBorder="1" applyAlignment="1">
      <alignment horizontal="center" vertical="top" wrapText="1"/>
    </xf>
    <xf numFmtId="165" fontId="16" fillId="0" borderId="12" xfId="0" applyNumberFormat="1" applyFont="1" applyBorder="1" applyAlignment="1">
      <alignment horizontal="center" vertical="top" wrapText="1"/>
    </xf>
    <xf numFmtId="0" fontId="17" fillId="0" borderId="17" xfId="0" applyFont="1" applyBorder="1" applyAlignment="1">
      <alignment horizontal="left" vertical="top" wrapText="1"/>
    </xf>
    <xf numFmtId="165" fontId="16" fillId="0" borderId="17" xfId="0" applyNumberFormat="1" applyFont="1" applyBorder="1" applyAlignment="1">
      <alignment horizontal="center" vertical="top" wrapText="1"/>
    </xf>
    <xf numFmtId="165" fontId="14" fillId="0" borderId="17" xfId="0" applyNumberFormat="1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165" fontId="15" fillId="0" borderId="17" xfId="0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165" fontId="15" fillId="0" borderId="18" xfId="0" applyNumberFormat="1" applyFont="1" applyBorder="1" applyAlignment="1">
      <alignment horizontal="center"/>
    </xf>
    <xf numFmtId="165" fontId="15" fillId="0" borderId="15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4" fillId="0" borderId="0" xfId="0" applyFont="1" applyFill="1"/>
    <xf numFmtId="0" fontId="15" fillId="0" borderId="0" xfId="0" applyFont="1" applyAlignment="1">
      <alignment horizontal="left"/>
    </xf>
    <xf numFmtId="0" fontId="5" fillId="0" borderId="5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/>
    </xf>
    <xf numFmtId="0" fontId="21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22" fillId="0" borderId="5" xfId="0" applyFont="1" applyBorder="1" applyAlignment="1">
      <alignment horizontal="left" vertical="top"/>
    </xf>
    <xf numFmtId="165" fontId="23" fillId="0" borderId="0" xfId="0" applyNumberFormat="1" applyFont="1" applyFill="1" applyAlignment="1">
      <alignment horizontal="center"/>
    </xf>
    <xf numFmtId="165" fontId="23" fillId="0" borderId="0" xfId="0" applyNumberFormat="1" applyFont="1" applyAlignment="1">
      <alignment horizontal="center"/>
    </xf>
    <xf numFmtId="0" fontId="19" fillId="2" borderId="0" xfId="0" applyFont="1" applyFill="1" applyAlignment="1">
      <alignment horizontal="left"/>
    </xf>
    <xf numFmtId="165" fontId="23" fillId="2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165" fontId="14" fillId="0" borderId="0" xfId="0" applyNumberFormat="1" applyFont="1" applyFill="1" applyAlignment="1">
      <alignment horizontal="center"/>
    </xf>
    <xf numFmtId="165" fontId="14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left"/>
    </xf>
    <xf numFmtId="0" fontId="14" fillId="0" borderId="7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/>
    <xf numFmtId="164" fontId="14" fillId="0" borderId="16" xfId="1" applyNumberFormat="1" applyFont="1" applyBorder="1" applyAlignment="1">
      <alignment horizontal="center"/>
    </xf>
    <xf numFmtId="165" fontId="14" fillId="0" borderId="11" xfId="0" applyNumberFormat="1" applyFont="1" applyBorder="1" applyAlignment="1">
      <alignment horizontal="center"/>
    </xf>
    <xf numFmtId="164" fontId="14" fillId="0" borderId="17" xfId="1" applyNumberFormat="1" applyFont="1" applyBorder="1" applyAlignment="1">
      <alignment horizontal="center"/>
    </xf>
    <xf numFmtId="165" fontId="24" fillId="0" borderId="17" xfId="0" applyNumberFormat="1" applyFont="1" applyBorder="1" applyAlignment="1">
      <alignment horizontal="center" vertical="top"/>
    </xf>
    <xf numFmtId="165" fontId="24" fillId="0" borderId="12" xfId="0" applyNumberFormat="1" applyFont="1" applyBorder="1" applyAlignment="1">
      <alignment horizontal="center" vertical="top"/>
    </xf>
    <xf numFmtId="165" fontId="24" fillId="0" borderId="11" xfId="0" applyNumberFormat="1" applyFont="1" applyBorder="1" applyAlignment="1">
      <alignment horizontal="center" vertical="top"/>
    </xf>
    <xf numFmtId="165" fontId="25" fillId="0" borderId="17" xfId="0" applyNumberFormat="1" applyFont="1" applyBorder="1" applyAlignment="1">
      <alignment horizontal="center" vertical="top"/>
    </xf>
    <xf numFmtId="164" fontId="25" fillId="0" borderId="17" xfId="1" applyNumberFormat="1" applyFont="1" applyBorder="1" applyAlignment="1">
      <alignment horizontal="center" vertical="top"/>
    </xf>
    <xf numFmtId="165" fontId="24" fillId="0" borderId="12" xfId="0" applyNumberFormat="1" applyFont="1" applyBorder="1" applyAlignment="1">
      <alignment horizontal="center" vertical="top" wrapText="1"/>
    </xf>
    <xf numFmtId="165" fontId="25" fillId="0" borderId="11" xfId="0" applyNumberFormat="1" applyFont="1" applyBorder="1" applyAlignment="1">
      <alignment horizontal="center" vertical="top" wrapText="1"/>
    </xf>
    <xf numFmtId="165" fontId="24" fillId="0" borderId="17" xfId="0" applyNumberFormat="1" applyFont="1" applyBorder="1" applyAlignment="1">
      <alignment horizontal="center" vertical="top" wrapText="1"/>
    </xf>
    <xf numFmtId="164" fontId="24" fillId="0" borderId="17" xfId="1" applyNumberFormat="1" applyFont="1" applyBorder="1" applyAlignment="1">
      <alignment horizontal="center" vertical="top" wrapText="1"/>
    </xf>
    <xf numFmtId="165" fontId="24" fillId="0" borderId="11" xfId="0" applyNumberFormat="1" applyFont="1" applyBorder="1" applyAlignment="1">
      <alignment horizontal="center" vertical="top" wrapText="1"/>
    </xf>
    <xf numFmtId="165" fontId="25" fillId="0" borderId="11" xfId="0" applyNumberFormat="1" applyFont="1" applyBorder="1" applyAlignment="1">
      <alignment horizontal="center" vertical="top"/>
    </xf>
    <xf numFmtId="164" fontId="24" fillId="0" borderId="17" xfId="1" applyNumberFormat="1" applyFont="1" applyBorder="1" applyAlignment="1">
      <alignment horizontal="center" vertical="top"/>
    </xf>
    <xf numFmtId="165" fontId="25" fillId="0" borderId="17" xfId="0" applyNumberFormat="1" applyFont="1" applyBorder="1" applyAlignment="1">
      <alignment horizontal="center" vertical="top" wrapText="1"/>
    </xf>
    <xf numFmtId="165" fontId="24" fillId="0" borderId="12" xfId="0" applyNumberFormat="1" applyFont="1" applyFill="1" applyBorder="1" applyAlignment="1">
      <alignment horizontal="center" vertical="top" wrapText="1"/>
    </xf>
    <xf numFmtId="165" fontId="26" fillId="0" borderId="17" xfId="0" applyNumberFormat="1" applyFont="1" applyBorder="1" applyAlignment="1">
      <alignment horizontal="center" vertical="top" wrapText="1"/>
    </xf>
    <xf numFmtId="165" fontId="26" fillId="0" borderId="12" xfId="0" applyNumberFormat="1" applyFont="1" applyBorder="1" applyAlignment="1">
      <alignment horizontal="center" vertical="top" wrapText="1"/>
    </xf>
    <xf numFmtId="165" fontId="27" fillId="0" borderId="17" xfId="0" applyNumberFormat="1" applyFont="1" applyBorder="1" applyAlignment="1">
      <alignment horizontal="center" vertical="top" wrapText="1"/>
    </xf>
    <xf numFmtId="164" fontId="28" fillId="0" borderId="17" xfId="1" applyNumberFormat="1" applyFont="1" applyBorder="1" applyAlignment="1">
      <alignment horizontal="center" vertical="top" wrapText="1"/>
    </xf>
    <xf numFmtId="165" fontId="25" fillId="0" borderId="12" xfId="0" applyNumberFormat="1" applyFont="1" applyBorder="1" applyAlignment="1">
      <alignment horizontal="center" vertical="top" wrapText="1"/>
    </xf>
    <xf numFmtId="165" fontId="29" fillId="0" borderId="18" xfId="0" applyNumberFormat="1" applyFont="1" applyBorder="1" applyAlignment="1">
      <alignment horizontal="center" vertical="top" wrapText="1"/>
    </xf>
    <xf numFmtId="164" fontId="14" fillId="0" borderId="18" xfId="1" applyNumberFormat="1" applyFont="1" applyBorder="1" applyAlignment="1">
      <alignment horizontal="center"/>
    </xf>
    <xf numFmtId="165" fontId="29" fillId="0" borderId="13" xfId="0" applyNumberFormat="1" applyFont="1" applyBorder="1" applyAlignment="1">
      <alignment horizontal="center" vertical="top" wrapText="1"/>
    </xf>
    <xf numFmtId="164" fontId="29" fillId="0" borderId="18" xfId="1" applyNumberFormat="1" applyFont="1" applyBorder="1" applyAlignment="1">
      <alignment horizontal="center" vertical="top" wrapText="1"/>
    </xf>
    <xf numFmtId="0" fontId="15" fillId="0" borderId="0" xfId="0" applyFont="1"/>
    <xf numFmtId="165" fontId="31" fillId="0" borderId="16" xfId="0" applyNumberFormat="1" applyFont="1" applyBorder="1" applyAlignment="1">
      <alignment horizontal="center" vertical="top"/>
    </xf>
    <xf numFmtId="165" fontId="31" fillId="0" borderId="17" xfId="0" applyNumberFormat="1" applyFont="1" applyBorder="1" applyAlignment="1">
      <alignment horizontal="center" vertical="top" wrapText="1"/>
    </xf>
    <xf numFmtId="165" fontId="31" fillId="0" borderId="17" xfId="0" applyNumberFormat="1" applyFont="1" applyBorder="1" applyAlignment="1">
      <alignment horizontal="center" vertical="top"/>
    </xf>
    <xf numFmtId="165" fontId="31" fillId="0" borderId="18" xfId="0" applyNumberFormat="1" applyFont="1" applyBorder="1" applyAlignment="1">
      <alignment horizontal="center" vertical="top" wrapText="1"/>
    </xf>
    <xf numFmtId="165" fontId="31" fillId="0" borderId="18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32" fillId="0" borderId="16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/>
    </xf>
    <xf numFmtId="0" fontId="33" fillId="0" borderId="17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top"/>
    </xf>
    <xf numFmtId="0" fontId="32" fillId="0" borderId="12" xfId="0" applyFont="1" applyBorder="1" applyAlignment="1">
      <alignment horizontal="center" vertical="top" wrapText="1"/>
    </xf>
    <xf numFmtId="0" fontId="33" fillId="0" borderId="17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top"/>
    </xf>
    <xf numFmtId="0" fontId="33" fillId="0" borderId="15" xfId="0" applyFont="1" applyBorder="1" applyAlignment="1">
      <alignment horizontal="center" vertical="top"/>
    </xf>
    <xf numFmtId="0" fontId="14" fillId="0" borderId="6" xfId="0" applyFont="1" applyBorder="1"/>
    <xf numFmtId="1" fontId="14" fillId="0" borderId="7" xfId="0" applyNumberFormat="1" applyFont="1" applyBorder="1" applyAlignment="1">
      <alignment horizontal="center" vertical="center" wrapText="1"/>
    </xf>
    <xf numFmtId="1" fontId="14" fillId="0" borderId="20" xfId="0" applyNumberFormat="1" applyFont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center" vertical="center" wrapText="1"/>
    </xf>
    <xf numFmtId="0" fontId="14" fillId="0" borderId="11" xfId="0" applyFont="1" applyBorder="1"/>
    <xf numFmtId="164" fontId="14" fillId="0" borderId="9" xfId="1" applyNumberFormat="1" applyFont="1" applyBorder="1" applyAlignment="1">
      <alignment horizontal="center"/>
    </xf>
    <xf numFmtId="0" fontId="16" fillId="0" borderId="11" xfId="0" applyFont="1" applyBorder="1" applyAlignment="1">
      <alignment horizontal="left" vertical="top"/>
    </xf>
    <xf numFmtId="164" fontId="14" fillId="0" borderId="12" xfId="1" applyNumberFormat="1" applyFont="1" applyBorder="1" applyAlignment="1">
      <alignment horizontal="center"/>
    </xf>
    <xf numFmtId="0" fontId="17" fillId="0" borderId="11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 wrapText="1"/>
    </xf>
    <xf numFmtId="164" fontId="14" fillId="0" borderId="15" xfId="1" applyNumberFormat="1" applyFont="1" applyBorder="1" applyAlignment="1">
      <alignment horizontal="center"/>
    </xf>
    <xf numFmtId="3" fontId="14" fillId="0" borderId="16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 vertical="top"/>
    </xf>
    <xf numFmtId="3" fontId="17" fillId="0" borderId="17" xfId="0" applyNumberFormat="1" applyFont="1" applyBorder="1" applyAlignment="1">
      <alignment horizontal="center" vertical="top"/>
    </xf>
    <xf numFmtId="164" fontId="16" fillId="0" borderId="17" xfId="1" applyNumberFormat="1" applyFont="1" applyBorder="1" applyAlignment="1">
      <alignment horizontal="center" vertical="top"/>
    </xf>
    <xf numFmtId="3" fontId="18" fillId="0" borderId="17" xfId="0" applyNumberFormat="1" applyFont="1" applyBorder="1" applyAlignment="1">
      <alignment horizontal="center" vertical="top" wrapText="1"/>
    </xf>
    <xf numFmtId="3" fontId="16" fillId="0" borderId="17" xfId="0" applyNumberFormat="1" applyFont="1" applyBorder="1" applyAlignment="1">
      <alignment horizontal="center" vertical="top" wrapText="1"/>
    </xf>
    <xf numFmtId="164" fontId="17" fillId="0" borderId="17" xfId="1" applyNumberFormat="1" applyFont="1" applyBorder="1" applyAlignment="1">
      <alignment horizontal="center" vertical="top"/>
    </xf>
    <xf numFmtId="164" fontId="16" fillId="0" borderId="17" xfId="1" applyNumberFormat="1" applyFont="1" applyBorder="1" applyAlignment="1">
      <alignment horizontal="center" vertical="top" wrapText="1"/>
    </xf>
    <xf numFmtId="3" fontId="14" fillId="0" borderId="17" xfId="0" applyNumberFormat="1" applyFont="1" applyBorder="1" applyAlignment="1">
      <alignment horizontal="center"/>
    </xf>
    <xf numFmtId="3" fontId="14" fillId="0" borderId="18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34" fillId="0" borderId="0" xfId="0" applyFont="1"/>
    <xf numFmtId="0" fontId="35" fillId="0" borderId="0" xfId="2"/>
    <xf numFmtId="0" fontId="15" fillId="0" borderId="1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2" fontId="14" fillId="0" borderId="19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16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333240</xdr:colOff>
      <xdr:row>2</xdr:row>
      <xdr:rowOff>66675</xdr:rowOff>
    </xdr:from>
    <xdr:to>
      <xdr:col>12</xdr:col>
      <xdr:colOff>591659</xdr:colOff>
      <xdr:row>19</xdr:row>
      <xdr:rowOff>134005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565" y="447675"/>
          <a:ext cx="5592419" cy="330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/>
  </sheetViews>
  <sheetFormatPr baseColWidth="10" defaultRowHeight="15" x14ac:dyDescent="0.25"/>
  <cols>
    <col min="1" max="1" width="73.28515625" bestFit="1" customWidth="1"/>
  </cols>
  <sheetData>
    <row r="1" spans="1:5" x14ac:dyDescent="0.25">
      <c r="A1" s="171" t="s">
        <v>199</v>
      </c>
    </row>
    <row r="2" spans="1:5" x14ac:dyDescent="0.25">
      <c r="A2" t="s">
        <v>197</v>
      </c>
    </row>
    <row r="3" spans="1:5" x14ac:dyDescent="0.25">
      <c r="B3" t="s">
        <v>198</v>
      </c>
    </row>
    <row r="4" spans="1:5" x14ac:dyDescent="0.25">
      <c r="A4" s="172" t="s">
        <v>86</v>
      </c>
      <c r="B4">
        <v>1</v>
      </c>
    </row>
    <row r="5" spans="1:5" x14ac:dyDescent="0.25">
      <c r="A5" s="172" t="s">
        <v>72</v>
      </c>
      <c r="B5">
        <v>2</v>
      </c>
    </row>
    <row r="6" spans="1:5" x14ac:dyDescent="0.25">
      <c r="A6" s="172" t="s">
        <v>82</v>
      </c>
      <c r="B6" s="172">
        <v>3</v>
      </c>
      <c r="C6" s="172"/>
      <c r="D6" s="172"/>
      <c r="E6" s="172"/>
    </row>
    <row r="7" spans="1:5" x14ac:dyDescent="0.25">
      <c r="A7" s="172" t="s">
        <v>95</v>
      </c>
      <c r="B7" s="172">
        <v>4</v>
      </c>
      <c r="C7" s="172"/>
    </row>
    <row r="8" spans="1:5" x14ac:dyDescent="0.25">
      <c r="A8" s="172" t="s">
        <v>93</v>
      </c>
      <c r="B8">
        <v>5</v>
      </c>
    </row>
    <row r="9" spans="1:5" x14ac:dyDescent="0.25">
      <c r="A9" s="172" t="s">
        <v>72</v>
      </c>
      <c r="B9">
        <v>6</v>
      </c>
    </row>
    <row r="10" spans="1:5" x14ac:dyDescent="0.25">
      <c r="A10" s="172" t="s">
        <v>186</v>
      </c>
      <c r="B10">
        <v>7</v>
      </c>
    </row>
  </sheetData>
  <hyperlinks>
    <hyperlink ref="A4" location="'cuadro 1'!A1" display="PRODUCTO BRUTO INTERNO A PRECIOS CORRIENTES DE MERCADO"/>
    <hyperlink ref="A5" location="'cuadro 2'!A1" display="PRODUCTO BRUTO INTERNO A COSTO CONSTANTE DE FACTORES"/>
    <hyperlink ref="A6:E6" location="'cuadro 3'!A1" display="PRODUCTO BRUTO INTERNO A COSTO  DE FACTORES"/>
    <hyperlink ref="A7:C7" location="'cuadro 4'!A1" display="INDICE DE VOLUMEN FISICO DE LA PRODUCCION SEGUN FACTORES ECONOMICOS"/>
    <hyperlink ref="A8" location="'cuadro 5'!A1" display="PRECIOS IMPLICITOS EN EL PRODUCTO BRUTO INTERNO SECTORIAL"/>
    <hyperlink ref="A9" location="'cuadro 6'!A1" display="PRODUCTO BRUTO INTERNO A COSTO CONSTANTE DE FACTORES"/>
    <hyperlink ref="A10" location="'cuadro 7'!A1" display="PRODUCTO BRUTO INTERNO, A COSTO CORRIENTE DE FACTORES, SEGÚN SECTORES ECONOMICOS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sqref="A1:E1"/>
    </sheetView>
  </sheetViews>
  <sheetFormatPr baseColWidth="10" defaultRowHeight="15" x14ac:dyDescent="0.25"/>
  <cols>
    <col min="1" max="1" width="64" style="67" bestFit="1" customWidth="1"/>
    <col min="2" max="2" width="15.42578125" style="67" customWidth="1"/>
    <col min="3" max="3" width="16.85546875" style="67" customWidth="1"/>
    <col min="4" max="16384" width="11.42578125" style="67"/>
  </cols>
  <sheetData>
    <row r="1" spans="1:5" x14ac:dyDescent="0.25">
      <c r="A1" s="177" t="s">
        <v>86</v>
      </c>
      <c r="B1" s="177"/>
      <c r="C1" s="177"/>
      <c r="D1" s="177"/>
      <c r="E1" s="177"/>
    </row>
    <row r="3" spans="1:5" ht="15.75" thickBot="1" x14ac:dyDescent="0.3"/>
    <row r="4" spans="1:5" x14ac:dyDescent="0.25">
      <c r="A4" s="175" t="s">
        <v>73</v>
      </c>
      <c r="B4" s="178">
        <v>1980</v>
      </c>
      <c r="C4" s="179">
        <v>1981</v>
      </c>
    </row>
    <row r="5" spans="1:5" ht="15.75" customHeight="1" thickBot="1" x14ac:dyDescent="0.3">
      <c r="A5" s="176"/>
      <c r="B5" s="173"/>
      <c r="C5" s="174"/>
    </row>
    <row r="6" spans="1:5" ht="15.75" customHeight="1" thickBot="1" x14ac:dyDescent="0.3">
      <c r="A6" s="68"/>
      <c r="B6" s="173" t="s">
        <v>87</v>
      </c>
      <c r="C6" s="174"/>
    </row>
    <row r="7" spans="1:5" x14ac:dyDescent="0.25">
      <c r="A7" s="69" t="s">
        <v>77</v>
      </c>
      <c r="B7" s="70">
        <v>7937.6</v>
      </c>
      <c r="C7" s="71">
        <v>15924</v>
      </c>
    </row>
    <row r="8" spans="1:5" x14ac:dyDescent="0.25">
      <c r="A8" s="72" t="s">
        <v>76</v>
      </c>
      <c r="B8" s="73">
        <v>351.8</v>
      </c>
      <c r="C8" s="74">
        <v>615.6</v>
      </c>
    </row>
    <row r="9" spans="1:5" x14ac:dyDescent="0.25">
      <c r="A9" s="75" t="s">
        <v>0</v>
      </c>
      <c r="B9" s="76">
        <v>20899.400000000001</v>
      </c>
      <c r="C9" s="77">
        <v>37599</v>
      </c>
    </row>
    <row r="10" spans="1:5" x14ac:dyDescent="0.25">
      <c r="A10" s="78" t="s">
        <v>190</v>
      </c>
      <c r="B10" s="79">
        <v>556.29999999999995</v>
      </c>
      <c r="C10" s="77">
        <v>987.8</v>
      </c>
    </row>
    <row r="11" spans="1:5" x14ac:dyDescent="0.25">
      <c r="A11" s="72" t="s">
        <v>1</v>
      </c>
      <c r="B11" s="73">
        <v>2845.7</v>
      </c>
      <c r="C11" s="77">
        <v>3968</v>
      </c>
    </row>
    <row r="12" spans="1:5" x14ac:dyDescent="0.25">
      <c r="A12" s="3" t="s">
        <v>78</v>
      </c>
      <c r="B12" s="80">
        <v>5837.3</v>
      </c>
      <c r="C12" s="81">
        <v>11192</v>
      </c>
    </row>
    <row r="13" spans="1:5" x14ac:dyDescent="0.25">
      <c r="A13" s="3" t="s">
        <v>79</v>
      </c>
      <c r="B13" s="80">
        <v>13948</v>
      </c>
      <c r="C13" s="81">
        <v>26846.1</v>
      </c>
    </row>
    <row r="14" spans="1:5" x14ac:dyDescent="0.25">
      <c r="A14" s="3" t="s">
        <v>81</v>
      </c>
      <c r="B14" s="80">
        <v>2463.6</v>
      </c>
      <c r="C14" s="81">
        <v>4865.8</v>
      </c>
    </row>
    <row r="15" spans="1:5" x14ac:dyDescent="0.25">
      <c r="A15" s="3" t="s">
        <v>80</v>
      </c>
      <c r="B15" s="80">
        <v>8101.5</v>
      </c>
      <c r="C15" s="81">
        <v>15481.9</v>
      </c>
    </row>
    <row r="16" spans="1:5" x14ac:dyDescent="0.25">
      <c r="A16" s="5" t="s">
        <v>14</v>
      </c>
      <c r="B16" s="82">
        <f>SUM(B7:B15)</f>
        <v>62941.200000000004</v>
      </c>
      <c r="C16" s="83">
        <f>SUM(C7:C15)</f>
        <v>117480.2</v>
      </c>
    </row>
    <row r="17" spans="1:3" x14ac:dyDescent="0.25">
      <c r="A17" s="4" t="s">
        <v>89</v>
      </c>
      <c r="B17" s="80">
        <v>8439.2000000000007</v>
      </c>
      <c r="C17" s="81">
        <v>15269.6</v>
      </c>
    </row>
    <row r="18" spans="1:3" ht="15.75" thickBot="1" x14ac:dyDescent="0.3">
      <c r="A18" s="6" t="s">
        <v>88</v>
      </c>
      <c r="B18" s="84">
        <f>+B16+B17</f>
        <v>71380.400000000009</v>
      </c>
      <c r="C18" s="85">
        <f>+C16+C17</f>
        <v>132749.79999999999</v>
      </c>
    </row>
  </sheetData>
  <mergeCells count="5">
    <mergeCell ref="B6:C6"/>
    <mergeCell ref="A4:A5"/>
    <mergeCell ref="A1:E1"/>
    <mergeCell ref="B4:B5"/>
    <mergeCell ref="C4:C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B30" sqref="B30"/>
    </sheetView>
  </sheetViews>
  <sheetFormatPr baseColWidth="10" defaultColWidth="9.140625" defaultRowHeight="15" x14ac:dyDescent="0.25"/>
  <cols>
    <col min="1" max="1" width="65.85546875" style="67" bestFit="1" customWidth="1"/>
    <col min="2" max="2" width="27.28515625" style="67" customWidth="1"/>
    <col min="3" max="3" width="25.140625" style="67" customWidth="1"/>
    <col min="4" max="4" width="19.42578125" style="67" customWidth="1"/>
    <col min="5" max="5" width="15" style="67" customWidth="1"/>
    <col min="6" max="16384" width="9.140625" style="67"/>
  </cols>
  <sheetData>
    <row r="1" spans="1:5" ht="22.5" customHeight="1" x14ac:dyDescent="0.25">
      <c r="A1" s="177" t="s">
        <v>72</v>
      </c>
      <c r="B1" s="177"/>
      <c r="C1" s="177"/>
      <c r="D1" s="177"/>
      <c r="E1" s="177"/>
    </row>
    <row r="2" spans="1:5" ht="21.4" customHeight="1" thickBot="1" x14ac:dyDescent="0.3"/>
    <row r="3" spans="1:5" ht="21.4" customHeight="1" thickBot="1" x14ac:dyDescent="0.3">
      <c r="A3" s="182" t="s">
        <v>73</v>
      </c>
      <c r="B3" s="170">
        <v>1980</v>
      </c>
      <c r="C3" s="170">
        <v>1981</v>
      </c>
      <c r="D3" s="170">
        <v>1980</v>
      </c>
      <c r="E3" s="170">
        <v>1981</v>
      </c>
    </row>
    <row r="4" spans="1:5" ht="26.85" customHeight="1" thickBot="1" x14ac:dyDescent="0.3">
      <c r="A4" s="183"/>
      <c r="B4" s="180" t="s">
        <v>74</v>
      </c>
      <c r="C4" s="181"/>
      <c r="D4" s="180" t="s">
        <v>75</v>
      </c>
      <c r="E4" s="181"/>
    </row>
    <row r="5" spans="1:5" ht="22.35" customHeight="1" thickTop="1" x14ac:dyDescent="0.25">
      <c r="A5" s="153" t="s">
        <v>77</v>
      </c>
      <c r="B5" s="160">
        <v>4578073</v>
      </c>
      <c r="C5" s="160">
        <v>5365239</v>
      </c>
      <c r="D5" s="109">
        <v>-0.03</v>
      </c>
      <c r="E5" s="156">
        <f>+C5/B5-1</f>
        <v>0.17194264923254821</v>
      </c>
    </row>
    <row r="6" spans="1:5" x14ac:dyDescent="0.25">
      <c r="A6" s="155" t="s">
        <v>76</v>
      </c>
      <c r="B6" s="161">
        <v>137018</v>
      </c>
      <c r="C6" s="162">
        <v>136884</v>
      </c>
      <c r="D6" s="163">
        <v>0.05</v>
      </c>
      <c r="E6" s="156">
        <f>+C6/B6-1</f>
        <v>-9.7797369688656932E-4</v>
      </c>
    </row>
    <row r="7" spans="1:5" x14ac:dyDescent="0.25">
      <c r="A7" s="157" t="s">
        <v>0</v>
      </c>
      <c r="B7" s="164">
        <v>16008909</v>
      </c>
      <c r="C7" s="165">
        <v>14389003</v>
      </c>
      <c r="D7" s="166">
        <v>-0.03</v>
      </c>
      <c r="E7" s="156">
        <f>+C7/B7-1</f>
        <v>-0.1011877823779247</v>
      </c>
    </row>
    <row r="8" spans="1:5" x14ac:dyDescent="0.25">
      <c r="A8" s="158" t="s">
        <v>190</v>
      </c>
      <c r="B8" s="165">
        <v>1016701</v>
      </c>
      <c r="C8" s="165">
        <v>941712</v>
      </c>
      <c r="D8" s="167">
        <v>4.8000000000000001E-2</v>
      </c>
      <c r="E8" s="156">
        <f>+C8/B8-1</f>
        <v>-7.3757181314860532E-2</v>
      </c>
    </row>
    <row r="9" spans="1:5" x14ac:dyDescent="0.25">
      <c r="A9" s="155" t="s">
        <v>1</v>
      </c>
      <c r="B9" s="161">
        <v>1707822</v>
      </c>
      <c r="C9" s="165">
        <v>1589942</v>
      </c>
      <c r="D9" s="163">
        <v>0.06</v>
      </c>
      <c r="E9" s="156">
        <f>+C9/B9-1</f>
        <v>-6.9023586767239187E-2</v>
      </c>
    </row>
    <row r="10" spans="1:5" x14ac:dyDescent="0.25">
      <c r="A10" s="1" t="s">
        <v>78</v>
      </c>
      <c r="B10" s="168">
        <v>3660570</v>
      </c>
      <c r="C10" s="168">
        <v>3669892</v>
      </c>
      <c r="D10" s="109">
        <v>-2.9000000000000001E-2</v>
      </c>
      <c r="E10" s="156">
        <f t="shared" ref="E10:E14" si="0">+C10/B10-1</f>
        <v>2.5465979342014222E-3</v>
      </c>
    </row>
    <row r="11" spans="1:5" x14ac:dyDescent="0.25">
      <c r="A11" s="1" t="s">
        <v>79</v>
      </c>
      <c r="B11" s="168">
        <v>2675919</v>
      </c>
      <c r="C11" s="168">
        <v>2865198</v>
      </c>
      <c r="D11" s="109">
        <v>6.0000000000000001E-3</v>
      </c>
      <c r="E11" s="156">
        <f t="shared" si="0"/>
        <v>7.0734203838008547E-2</v>
      </c>
    </row>
    <row r="12" spans="1:5" x14ac:dyDescent="0.25">
      <c r="A12" s="1" t="s">
        <v>81</v>
      </c>
      <c r="B12" s="168">
        <v>1789587</v>
      </c>
      <c r="C12" s="168">
        <v>1729915</v>
      </c>
      <c r="D12" s="109">
        <v>5.1999999999999998E-2</v>
      </c>
      <c r="E12" s="156">
        <f t="shared" si="0"/>
        <v>-3.3344006186902364E-2</v>
      </c>
    </row>
    <row r="13" spans="1:5" x14ac:dyDescent="0.25">
      <c r="A13" s="1" t="s">
        <v>80</v>
      </c>
      <c r="B13" s="168">
        <v>2566080</v>
      </c>
      <c r="C13" s="168">
        <v>2573007</v>
      </c>
      <c r="D13" s="109">
        <v>-5.0000000000000001E-3</v>
      </c>
      <c r="E13" s="156">
        <f t="shared" si="0"/>
        <v>2.6994481855593389E-3</v>
      </c>
    </row>
    <row r="14" spans="1:5" ht="15.75" thickBot="1" x14ac:dyDescent="0.3">
      <c r="A14" s="2" t="s">
        <v>14</v>
      </c>
      <c r="B14" s="169">
        <f>SUM(B5:B13)</f>
        <v>34140679</v>
      </c>
      <c r="C14" s="169">
        <f>SUM(C5:C13)</f>
        <v>33260792</v>
      </c>
      <c r="D14" s="130">
        <v>-1.4999999999999999E-2</v>
      </c>
      <c r="E14" s="159">
        <f t="shared" si="0"/>
        <v>-2.5772393103253743E-2</v>
      </c>
    </row>
  </sheetData>
  <mergeCells count="4">
    <mergeCell ref="B4:C4"/>
    <mergeCell ref="D4:E4"/>
    <mergeCell ref="A3:A4"/>
    <mergeCell ref="A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56.5703125" style="67" customWidth="1"/>
    <col min="2" max="2" width="19" style="67" customWidth="1"/>
    <col min="3" max="3" width="22.28515625" style="67" customWidth="1"/>
    <col min="4" max="4" width="22.140625" style="67" customWidth="1"/>
    <col min="5" max="5" width="14.7109375" style="67" customWidth="1"/>
    <col min="6" max="16384" width="9.140625" style="67"/>
  </cols>
  <sheetData>
    <row r="1" spans="1:5" ht="23.85" customHeight="1" x14ac:dyDescent="0.25">
      <c r="A1" s="177" t="s">
        <v>82</v>
      </c>
      <c r="B1" s="177"/>
      <c r="C1" s="177"/>
      <c r="D1" s="177"/>
      <c r="E1" s="177"/>
    </row>
    <row r="2" spans="1:5" ht="23.85" customHeight="1" x14ac:dyDescent="0.25">
      <c r="A2" s="185" t="s">
        <v>83</v>
      </c>
      <c r="B2" s="185"/>
      <c r="C2" s="185"/>
      <c r="D2" s="185"/>
      <c r="E2" s="185"/>
    </row>
    <row r="3" spans="1:5" ht="23.85" customHeight="1" thickBot="1" x14ac:dyDescent="0.3">
      <c r="A3" s="149"/>
      <c r="B3" s="149"/>
      <c r="C3" s="149"/>
      <c r="D3" s="149"/>
      <c r="E3" s="149"/>
    </row>
    <row r="4" spans="1:5" ht="24.2" customHeight="1" thickBot="1" x14ac:dyDescent="0.3">
      <c r="A4" s="182" t="s">
        <v>73</v>
      </c>
      <c r="B4" s="186" t="s">
        <v>84</v>
      </c>
      <c r="C4" s="187"/>
      <c r="D4" s="186" t="s">
        <v>85</v>
      </c>
      <c r="E4" s="187"/>
    </row>
    <row r="5" spans="1:5" ht="35.85" customHeight="1" thickBot="1" x14ac:dyDescent="0.3">
      <c r="A5" s="184"/>
      <c r="B5" s="150">
        <v>1980</v>
      </c>
      <c r="C5" s="151">
        <v>1981</v>
      </c>
      <c r="D5" s="152">
        <v>1980</v>
      </c>
      <c r="E5" s="150">
        <v>1981</v>
      </c>
    </row>
    <row r="6" spans="1:5" ht="23.85" customHeight="1" x14ac:dyDescent="0.25">
      <c r="A6" s="153" t="s">
        <v>77</v>
      </c>
      <c r="B6" s="107">
        <f>+'cuadro 1'!B7/'cuadro 1'!$B$16</f>
        <v>0.1261113547247272</v>
      </c>
      <c r="C6" s="107">
        <f>+'cuadro 1'!C7/'cuadro 1'!$C$16</f>
        <v>0.13554624523962336</v>
      </c>
      <c r="D6" s="107">
        <f>+'cuadro 2'!B5/'cuadro 2'!$B$14</f>
        <v>0.13409437463150631</v>
      </c>
      <c r="E6" s="154">
        <f>+'cuadro 2'!C5/'cuadro 2'!$C$14</f>
        <v>0.16130821539066179</v>
      </c>
    </row>
    <row r="7" spans="1:5" ht="16.7" customHeight="1" x14ac:dyDescent="0.25">
      <c r="A7" s="155" t="s">
        <v>76</v>
      </c>
      <c r="B7" s="109">
        <f>+'cuadro 1'!B8/'cuadro 1'!$B$16</f>
        <v>5.5893437049182411E-3</v>
      </c>
      <c r="C7" s="109">
        <f>+'cuadro 1'!C8/'cuadro 1'!$C$16</f>
        <v>5.2400319372966683E-3</v>
      </c>
      <c r="D7" s="109">
        <f>+'cuadro 2'!B6/'cuadro 2'!$B$14</f>
        <v>4.0133355285640335E-3</v>
      </c>
      <c r="E7" s="156">
        <f>+'cuadro 2'!C6/'cuadro 2'!$C$14</f>
        <v>4.1154762640649087E-3</v>
      </c>
    </row>
    <row r="8" spans="1:5" ht="19.350000000000001" customHeight="1" x14ac:dyDescent="0.25">
      <c r="A8" s="157" t="s">
        <v>0</v>
      </c>
      <c r="B8" s="109">
        <f>+'cuadro 1'!B9/'cuadro 1'!$B$16</f>
        <v>0.33204641792657275</v>
      </c>
      <c r="C8" s="109">
        <f>+'cuadro 1'!C9/'cuadro 1'!$C$16</f>
        <v>0.3200454204197814</v>
      </c>
      <c r="D8" s="109">
        <f>+'cuadro 2'!B7/'cuadro 2'!$B$14</f>
        <v>0.46891009402595657</v>
      </c>
      <c r="E8" s="156">
        <f>+'cuadro 2'!C7/'cuadro 2'!$C$14</f>
        <v>0.43261155657387834</v>
      </c>
    </row>
    <row r="9" spans="1:5" ht="24.2" customHeight="1" x14ac:dyDescent="0.25">
      <c r="A9" s="158" t="s">
        <v>190</v>
      </c>
      <c r="B9" s="109">
        <f>+'cuadro 1'!B10/'cuadro 1'!$B$16</f>
        <v>8.8384079108755464E-3</v>
      </c>
      <c r="C9" s="109">
        <f>+'cuadro 1'!C10/'cuadro 1'!$C$16</f>
        <v>8.4082253860650567E-3</v>
      </c>
      <c r="D9" s="109">
        <f>+'cuadro 2'!B8/'cuadro 2'!$B$14</f>
        <v>2.9779753355227645E-2</v>
      </c>
      <c r="E9" s="156">
        <f>+'cuadro 2'!C8/'cuadro 2'!$C$14</f>
        <v>2.8312975830521413E-2</v>
      </c>
    </row>
    <row r="10" spans="1:5" ht="23.65" customHeight="1" x14ac:dyDescent="0.25">
      <c r="A10" s="155" t="s">
        <v>1</v>
      </c>
      <c r="B10" s="109">
        <f>+'cuadro 1'!B11/'cuadro 1'!$B$16</f>
        <v>4.5212039173069464E-2</v>
      </c>
      <c r="C10" s="109">
        <f>+'cuadro 1'!C11/'cuadro 1'!$C$16</f>
        <v>3.3775904365161112E-2</v>
      </c>
      <c r="D10" s="109">
        <f>+'cuadro 2'!B9/'cuadro 2'!$B$14</f>
        <v>5.0023082434886547E-2</v>
      </c>
      <c r="E10" s="156">
        <f>+'cuadro 2'!C9/'cuadro 2'!$C$14</f>
        <v>4.7802289253966054E-2</v>
      </c>
    </row>
    <row r="11" spans="1:5" x14ac:dyDescent="0.25">
      <c r="A11" s="1" t="s">
        <v>78</v>
      </c>
      <c r="B11" s="109">
        <f>+'cuadro 1'!B12/'cuadro 1'!$B$16</f>
        <v>9.2742114862760794E-2</v>
      </c>
      <c r="C11" s="109">
        <f>+'cuadro 1'!C12/'cuadro 1'!$C$16</f>
        <v>9.5267117352541106E-2</v>
      </c>
      <c r="D11" s="109">
        <f>+'cuadro 2'!B10/'cuadro 2'!$B$14</f>
        <v>0.10722018738994617</v>
      </c>
      <c r="E11" s="156">
        <f>+'cuadro 2'!C10/'cuadro 2'!$C$14</f>
        <v>0.11033687953070991</v>
      </c>
    </row>
    <row r="12" spans="1:5" x14ac:dyDescent="0.25">
      <c r="A12" s="1" t="s">
        <v>79</v>
      </c>
      <c r="B12" s="109">
        <f>+'cuadro 1'!B13/'cuadro 1'!$B$16</f>
        <v>0.22160365547526897</v>
      </c>
      <c r="C12" s="109">
        <f>+'cuadro 1'!C13/'cuadro 1'!$C$16</f>
        <v>0.22851595417781037</v>
      </c>
      <c r="D12" s="109">
        <f>+'cuadro 2'!B11/'cuadro 2'!$B$14</f>
        <v>7.8379196851943098E-2</v>
      </c>
      <c r="E12" s="156">
        <f>+'cuadro 2'!C11/'cuadro 2'!$C$14</f>
        <v>8.6143408731818527E-2</v>
      </c>
    </row>
    <row r="13" spans="1:5" x14ac:dyDescent="0.25">
      <c r="A13" s="1" t="s">
        <v>81</v>
      </c>
      <c r="B13" s="109">
        <f>+'cuadro 1'!B14/'cuadro 1'!$B$16</f>
        <v>3.9141293778955595E-2</v>
      </c>
      <c r="C13" s="109">
        <f>+'cuadro 1'!C14/'cuadro 1'!$C$16</f>
        <v>4.141804321068572E-2</v>
      </c>
      <c r="D13" s="109">
        <f>+'cuadro 2'!B12/'cuadro 2'!$B$14</f>
        <v>5.2418026015241231E-2</v>
      </c>
      <c r="E13" s="156">
        <f>+'cuadro 2'!C12/'cuadro 2'!$C$14</f>
        <v>5.2010637630035987E-2</v>
      </c>
    </row>
    <row r="14" spans="1:5" x14ac:dyDescent="0.25">
      <c r="A14" s="1" t="s">
        <v>80</v>
      </c>
      <c r="B14" s="109">
        <f>+'cuadro 1'!B15/'cuadro 1'!$B$16</f>
        <v>0.12871537244285142</v>
      </c>
      <c r="C14" s="109">
        <f>+'cuadro 1'!C15/'cuadro 1'!$C$16</f>
        <v>0.13178305791103523</v>
      </c>
      <c r="D14" s="109">
        <f>+'cuadro 2'!B13/'cuadro 2'!$B$14</f>
        <v>7.5161949766728423E-2</v>
      </c>
      <c r="E14" s="156">
        <f>+'cuadro 2'!C13/'cuadro 2'!$C$14</f>
        <v>7.7358560794343084E-2</v>
      </c>
    </row>
    <row r="15" spans="1:5" ht="15.75" thickBot="1" x14ac:dyDescent="0.3">
      <c r="A15" s="2" t="s">
        <v>14</v>
      </c>
      <c r="B15" s="130">
        <f>+'cuadro 1'!B16/'cuadro 1'!$B$16</f>
        <v>1</v>
      </c>
      <c r="C15" s="130">
        <f>+'cuadro 1'!C16/'cuadro 1'!$C$16</f>
        <v>1</v>
      </c>
      <c r="D15" s="130">
        <f>+'cuadro 2'!B14/'cuadro 2'!$B$14</f>
        <v>1</v>
      </c>
      <c r="E15" s="159">
        <f>+'cuadro 2'!C14/'cuadro 2'!$C$14</f>
        <v>1</v>
      </c>
    </row>
  </sheetData>
  <mergeCells count="5">
    <mergeCell ref="A4:A5"/>
    <mergeCell ref="A1:E1"/>
    <mergeCell ref="A2:E2"/>
    <mergeCell ref="B4:C4"/>
    <mergeCell ref="D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64" style="67" bestFit="1" customWidth="1"/>
    <col min="2" max="2" width="19.5703125" style="67" customWidth="1"/>
    <col min="3" max="3" width="14.7109375" style="67" customWidth="1"/>
    <col min="4" max="16384" width="9.140625" style="67"/>
  </cols>
  <sheetData>
    <row r="1" spans="1:3" ht="37.9" customHeight="1" x14ac:dyDescent="0.25">
      <c r="A1" s="188" t="s">
        <v>95</v>
      </c>
      <c r="B1" s="188"/>
      <c r="C1" s="188"/>
    </row>
    <row r="2" spans="1:3" ht="20.100000000000001" customHeight="1" x14ac:dyDescent="0.25">
      <c r="A2" s="188" t="s">
        <v>90</v>
      </c>
      <c r="B2" s="188"/>
      <c r="C2" s="188"/>
    </row>
    <row r="3" spans="1:3" ht="20.100000000000001" customHeight="1" thickBot="1" x14ac:dyDescent="0.3">
      <c r="A3" s="139"/>
      <c r="B3" s="139"/>
      <c r="C3" s="139"/>
    </row>
    <row r="4" spans="1:3" ht="24" customHeight="1" x14ac:dyDescent="0.25">
      <c r="A4" s="189" t="s">
        <v>73</v>
      </c>
      <c r="B4" s="191">
        <v>1980</v>
      </c>
      <c r="C4" s="193">
        <v>1981</v>
      </c>
    </row>
    <row r="5" spans="1:3" ht="23.85" customHeight="1" thickBot="1" x14ac:dyDescent="0.3">
      <c r="A5" s="190"/>
      <c r="B5" s="192"/>
      <c r="C5" s="194"/>
    </row>
    <row r="6" spans="1:3" ht="24" customHeight="1" x14ac:dyDescent="0.25">
      <c r="A6" s="106" t="s">
        <v>77</v>
      </c>
      <c r="B6" s="140" t="s">
        <v>2</v>
      </c>
      <c r="C6" s="141" t="s">
        <v>3</v>
      </c>
    </row>
    <row r="7" spans="1:3" ht="23.85" customHeight="1" x14ac:dyDescent="0.25">
      <c r="A7" s="72" t="s">
        <v>76</v>
      </c>
      <c r="B7" s="142">
        <v>132.9</v>
      </c>
      <c r="C7" s="143" t="s">
        <v>4</v>
      </c>
    </row>
    <row r="8" spans="1:3" ht="25.5" customHeight="1" x14ac:dyDescent="0.25">
      <c r="A8" s="75" t="s">
        <v>0</v>
      </c>
      <c r="B8" s="142" t="s">
        <v>192</v>
      </c>
      <c r="C8" s="141" t="s">
        <v>5</v>
      </c>
    </row>
    <row r="9" spans="1:3" ht="23.85" customHeight="1" x14ac:dyDescent="0.25">
      <c r="A9" s="78" t="s">
        <v>190</v>
      </c>
      <c r="B9" s="142" t="s">
        <v>193</v>
      </c>
      <c r="C9" s="141" t="s">
        <v>6</v>
      </c>
    </row>
    <row r="10" spans="1:3" ht="27" customHeight="1" x14ac:dyDescent="0.25">
      <c r="A10" s="72" t="s">
        <v>1</v>
      </c>
      <c r="B10" s="142" t="s">
        <v>91</v>
      </c>
      <c r="C10" s="141" t="s">
        <v>7</v>
      </c>
    </row>
    <row r="11" spans="1:3" ht="23.45" customHeight="1" x14ac:dyDescent="0.25">
      <c r="A11" s="3" t="s">
        <v>78</v>
      </c>
      <c r="B11" s="142" t="s">
        <v>92</v>
      </c>
      <c r="C11" s="144" t="s">
        <v>194</v>
      </c>
    </row>
    <row r="12" spans="1:3" ht="24" customHeight="1" x14ac:dyDescent="0.25">
      <c r="A12" s="3" t="s">
        <v>79</v>
      </c>
      <c r="B12" s="145" t="s">
        <v>8</v>
      </c>
      <c r="C12" s="141" t="s">
        <v>9</v>
      </c>
    </row>
    <row r="13" spans="1:3" ht="24" customHeight="1" x14ac:dyDescent="0.25">
      <c r="A13" s="3" t="s">
        <v>81</v>
      </c>
      <c r="B13" s="142" t="s">
        <v>195</v>
      </c>
      <c r="C13" s="146" t="s">
        <v>196</v>
      </c>
    </row>
    <row r="14" spans="1:3" ht="17.25" customHeight="1" x14ac:dyDescent="0.25">
      <c r="A14" s="3" t="s">
        <v>80</v>
      </c>
      <c r="B14" s="145" t="s">
        <v>10</v>
      </c>
      <c r="C14" s="141" t="s">
        <v>11</v>
      </c>
    </row>
    <row r="15" spans="1:3" ht="15.75" thickBot="1" x14ac:dyDescent="0.3">
      <c r="A15" s="7" t="s">
        <v>14</v>
      </c>
      <c r="B15" s="147" t="s">
        <v>12</v>
      </c>
      <c r="C15" s="148" t="s">
        <v>13</v>
      </c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64" style="67" bestFit="1" customWidth="1"/>
    <col min="2" max="2" width="21.140625" style="67" customWidth="1"/>
    <col min="3" max="3" width="16.5703125" style="67" customWidth="1"/>
    <col min="4" max="16384" width="9.140625" style="67"/>
  </cols>
  <sheetData>
    <row r="1" spans="1:3" x14ac:dyDescent="0.25">
      <c r="A1" s="188" t="s">
        <v>93</v>
      </c>
      <c r="B1" s="188"/>
      <c r="C1" s="188"/>
    </row>
    <row r="2" spans="1:3" x14ac:dyDescent="0.25">
      <c r="A2" s="188" t="s">
        <v>94</v>
      </c>
      <c r="B2" s="188"/>
      <c r="C2" s="188"/>
    </row>
    <row r="3" spans="1:3" ht="22.35" customHeight="1" thickBot="1" x14ac:dyDescent="0.3">
      <c r="A3" s="133"/>
      <c r="B3" s="133"/>
      <c r="C3" s="133"/>
    </row>
    <row r="4" spans="1:3" ht="24.4" customHeight="1" x14ac:dyDescent="0.25">
      <c r="A4" s="195" t="s">
        <v>73</v>
      </c>
      <c r="B4" s="191">
        <v>1980</v>
      </c>
      <c r="C4" s="193">
        <v>1981</v>
      </c>
    </row>
    <row r="5" spans="1:3" ht="23.85" customHeight="1" thickBot="1" x14ac:dyDescent="0.3">
      <c r="A5" s="196"/>
      <c r="B5" s="192"/>
      <c r="C5" s="194"/>
    </row>
    <row r="6" spans="1:3" ht="23.85" customHeight="1" x14ac:dyDescent="0.25">
      <c r="A6" s="106" t="s">
        <v>77</v>
      </c>
      <c r="B6" s="134">
        <v>173382</v>
      </c>
      <c r="C6" s="134">
        <v>296800.09999999998</v>
      </c>
    </row>
    <row r="7" spans="1:3" ht="24.4" customHeight="1" x14ac:dyDescent="0.25">
      <c r="A7" s="72" t="s">
        <v>76</v>
      </c>
      <c r="B7" s="135">
        <v>256745</v>
      </c>
      <c r="C7" s="135">
        <v>449743.5</v>
      </c>
    </row>
    <row r="8" spans="1:3" ht="34.9" customHeight="1" x14ac:dyDescent="0.25">
      <c r="A8" s="75" t="s">
        <v>0</v>
      </c>
      <c r="B8" s="135">
        <v>130548.7</v>
      </c>
      <c r="C8" s="136">
        <v>261304</v>
      </c>
    </row>
    <row r="9" spans="1:3" ht="24.4" customHeight="1" x14ac:dyDescent="0.25">
      <c r="A9" s="78" t="s">
        <v>190</v>
      </c>
      <c r="B9" s="135">
        <v>54721</v>
      </c>
      <c r="C9" s="136">
        <v>104893.6</v>
      </c>
    </row>
    <row r="10" spans="1:3" ht="35.25" customHeight="1" x14ac:dyDescent="0.25">
      <c r="A10" s="72" t="s">
        <v>1</v>
      </c>
      <c r="B10" s="122">
        <v>166627.70000000001</v>
      </c>
      <c r="C10" s="136">
        <v>249568.7</v>
      </c>
    </row>
    <row r="11" spans="1:3" ht="23.85" customHeight="1" x14ac:dyDescent="0.25">
      <c r="A11" s="3" t="s">
        <v>78</v>
      </c>
      <c r="B11" s="135">
        <v>159463.1</v>
      </c>
      <c r="C11" s="135">
        <v>304969</v>
      </c>
    </row>
    <row r="12" spans="1:3" ht="22.9" customHeight="1" x14ac:dyDescent="0.25">
      <c r="A12" s="3" t="s">
        <v>79</v>
      </c>
      <c r="B12" s="135">
        <v>521240</v>
      </c>
      <c r="C12" s="136">
        <v>936972.1</v>
      </c>
    </row>
    <row r="13" spans="1:3" x14ac:dyDescent="0.25">
      <c r="A13" s="3" t="s">
        <v>81</v>
      </c>
      <c r="B13" s="135">
        <v>137665.1</v>
      </c>
      <c r="C13" s="135">
        <v>281272.09999999998</v>
      </c>
    </row>
    <row r="14" spans="1:3" x14ac:dyDescent="0.25">
      <c r="A14" s="3" t="s">
        <v>80</v>
      </c>
      <c r="B14" s="135">
        <v>315715</v>
      </c>
      <c r="C14" s="136">
        <v>601702.80000000005</v>
      </c>
    </row>
    <row r="15" spans="1:3" ht="15.75" thickBot="1" x14ac:dyDescent="0.3">
      <c r="A15" s="7" t="s">
        <v>14</v>
      </c>
      <c r="B15" s="137">
        <v>184358.39999999999</v>
      </c>
      <c r="C15" s="138">
        <v>353209.5</v>
      </c>
    </row>
  </sheetData>
  <mergeCells count="5">
    <mergeCell ref="A1:C1"/>
    <mergeCell ref="A2:C2"/>
    <mergeCell ref="A4:A5"/>
    <mergeCell ref="B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C26" sqref="C26"/>
    </sheetView>
  </sheetViews>
  <sheetFormatPr baseColWidth="10" defaultColWidth="9.140625" defaultRowHeight="15" x14ac:dyDescent="0.25"/>
  <cols>
    <col min="1" max="1" width="64" style="67" bestFit="1" customWidth="1"/>
    <col min="2" max="2" width="21.7109375" style="67" customWidth="1"/>
    <col min="3" max="3" width="20.5703125" style="67" customWidth="1"/>
    <col min="4" max="4" width="17.140625" style="67" customWidth="1"/>
    <col min="5" max="5" width="21.7109375" style="67" customWidth="1"/>
    <col min="6" max="6" width="21.5703125" style="67" customWidth="1"/>
    <col min="7" max="7" width="11.28515625" style="67" customWidth="1"/>
    <col min="8" max="16384" width="9.140625" style="67"/>
  </cols>
  <sheetData>
    <row r="1" spans="1:7" ht="22.9" customHeight="1" x14ac:dyDescent="0.25">
      <c r="A1" s="177" t="s">
        <v>72</v>
      </c>
      <c r="B1" s="177"/>
      <c r="C1" s="177"/>
      <c r="D1" s="177"/>
      <c r="E1" s="177"/>
      <c r="F1" s="177"/>
      <c r="G1" s="177"/>
    </row>
    <row r="2" spans="1:7" ht="23.85" customHeight="1" x14ac:dyDescent="0.25">
      <c r="A2" s="188" t="s">
        <v>96</v>
      </c>
      <c r="B2" s="188"/>
      <c r="C2" s="188"/>
      <c r="D2" s="188"/>
      <c r="E2" s="188"/>
      <c r="F2" s="188"/>
      <c r="G2" s="188"/>
    </row>
    <row r="3" spans="1:7" ht="23.45" customHeight="1" thickBot="1" x14ac:dyDescent="0.3"/>
    <row r="4" spans="1:7" ht="18.2" customHeight="1" thickBot="1" x14ac:dyDescent="0.3">
      <c r="A4" s="189" t="s">
        <v>73</v>
      </c>
      <c r="B4" s="186">
        <v>1980</v>
      </c>
      <c r="C4" s="198"/>
      <c r="D4" s="187"/>
      <c r="E4" s="186">
        <v>1981</v>
      </c>
      <c r="F4" s="198"/>
      <c r="G4" s="187"/>
    </row>
    <row r="5" spans="1:7" ht="18.2" customHeight="1" thickBot="1" x14ac:dyDescent="0.3">
      <c r="A5" s="197"/>
      <c r="B5" s="104" t="s">
        <v>97</v>
      </c>
      <c r="C5" s="104" t="s">
        <v>98</v>
      </c>
      <c r="D5" s="104" t="s">
        <v>99</v>
      </c>
      <c r="E5" s="104" t="s">
        <v>97</v>
      </c>
      <c r="F5" s="104" t="s">
        <v>98</v>
      </c>
      <c r="G5" s="104" t="s">
        <v>99</v>
      </c>
    </row>
    <row r="6" spans="1:7" ht="18.2" customHeight="1" thickBot="1" x14ac:dyDescent="0.3">
      <c r="A6" s="190"/>
      <c r="B6" s="199" t="s">
        <v>100</v>
      </c>
      <c r="C6" s="200"/>
      <c r="D6" s="105" t="s">
        <v>101</v>
      </c>
      <c r="E6" s="199" t="s">
        <v>100</v>
      </c>
      <c r="F6" s="201"/>
      <c r="G6" s="104" t="s">
        <v>101</v>
      </c>
    </row>
    <row r="7" spans="1:7" ht="23.25" customHeight="1" x14ac:dyDescent="0.25">
      <c r="A7" s="106" t="s">
        <v>77</v>
      </c>
      <c r="B7" s="70">
        <v>12491</v>
      </c>
      <c r="C7" s="81">
        <v>4578.1000000000004</v>
      </c>
      <c r="D7" s="107">
        <f>+C7/B7</f>
        <v>0.36651188855976308</v>
      </c>
      <c r="E7" s="108">
        <v>12874</v>
      </c>
      <c r="F7" s="70">
        <v>5365.3</v>
      </c>
      <c r="G7" s="109">
        <f>+F7/E7</f>
        <v>0.41675469939412774</v>
      </c>
    </row>
    <row r="8" spans="1:7" x14ac:dyDescent="0.25">
      <c r="A8" s="72" t="s">
        <v>76</v>
      </c>
      <c r="B8" s="110">
        <v>2459</v>
      </c>
      <c r="C8" s="111">
        <v>137</v>
      </c>
      <c r="D8" s="109">
        <f t="shared" ref="D8:D12" si="0">+C8/B8</f>
        <v>5.5713704758031724E-2</v>
      </c>
      <c r="E8" s="112">
        <v>2458</v>
      </c>
      <c r="F8" s="113">
        <v>136.9</v>
      </c>
      <c r="G8" s="114">
        <f t="shared" ref="G8:G12" si="1">+F8/E8</f>
        <v>5.5695687550854356E-2</v>
      </c>
    </row>
    <row r="9" spans="1:7" x14ac:dyDescent="0.25">
      <c r="A9" s="75" t="s">
        <v>0</v>
      </c>
      <c r="B9" s="110">
        <v>24643</v>
      </c>
      <c r="C9" s="115">
        <v>16008</v>
      </c>
      <c r="D9" s="109">
        <f t="shared" si="0"/>
        <v>0.64959623422472912</v>
      </c>
      <c r="E9" s="116">
        <v>20703</v>
      </c>
      <c r="F9" s="117">
        <v>14389</v>
      </c>
      <c r="G9" s="118">
        <f t="shared" si="1"/>
        <v>0.69502004540404771</v>
      </c>
    </row>
    <row r="10" spans="1:7" x14ac:dyDescent="0.25">
      <c r="A10" s="78" t="s">
        <v>191</v>
      </c>
      <c r="B10" s="110">
        <v>3514</v>
      </c>
      <c r="C10" s="115">
        <v>1016.7</v>
      </c>
      <c r="D10" s="109">
        <f t="shared" si="0"/>
        <v>0.28932840068298238</v>
      </c>
      <c r="E10" s="119">
        <v>3502</v>
      </c>
      <c r="F10" s="117">
        <v>941.7</v>
      </c>
      <c r="G10" s="118">
        <f t="shared" si="1"/>
        <v>0.26890348372358652</v>
      </c>
    </row>
    <row r="11" spans="1:7" ht="21" customHeight="1" x14ac:dyDescent="0.25">
      <c r="A11" s="72" t="s">
        <v>1</v>
      </c>
      <c r="B11" s="117">
        <v>7786</v>
      </c>
      <c r="C11" s="115">
        <v>1707.8</v>
      </c>
      <c r="D11" s="109">
        <f t="shared" si="0"/>
        <v>0.2193424094528641</v>
      </c>
      <c r="E11" s="119">
        <v>7316</v>
      </c>
      <c r="F11" s="117">
        <v>1589.9</v>
      </c>
      <c r="G11" s="118">
        <f t="shared" si="1"/>
        <v>0.21731820667031165</v>
      </c>
    </row>
    <row r="12" spans="1:7" x14ac:dyDescent="0.25">
      <c r="A12" s="3" t="s">
        <v>78</v>
      </c>
      <c r="B12" s="110">
        <v>14272</v>
      </c>
      <c r="C12" s="111">
        <v>3660.6</v>
      </c>
      <c r="D12" s="109">
        <f t="shared" si="0"/>
        <v>0.25648822869955157</v>
      </c>
      <c r="E12" s="120">
        <v>12824</v>
      </c>
      <c r="F12" s="110">
        <v>3669.9</v>
      </c>
      <c r="G12" s="121">
        <f t="shared" si="1"/>
        <v>0.28617436057392392</v>
      </c>
    </row>
    <row r="13" spans="1:7" x14ac:dyDescent="0.25">
      <c r="A13" s="3" t="s">
        <v>79</v>
      </c>
      <c r="B13" s="122">
        <v>10862</v>
      </c>
      <c r="C13" s="123">
        <v>2675.9</v>
      </c>
      <c r="D13" s="109">
        <f>+C13/B13</f>
        <v>0.24635426256674647</v>
      </c>
      <c r="E13" s="116">
        <v>10410</v>
      </c>
      <c r="F13" s="124">
        <v>2865.2</v>
      </c>
      <c r="G13" s="118">
        <f>+F13/E13</f>
        <v>0.27523535062439958</v>
      </c>
    </row>
    <row r="14" spans="1:7" x14ac:dyDescent="0.25">
      <c r="A14" s="3" t="s">
        <v>81</v>
      </c>
      <c r="B14" s="117">
        <v>8976</v>
      </c>
      <c r="C14" s="125">
        <v>1789.6</v>
      </c>
      <c r="D14" s="109">
        <f>+C14/B14</f>
        <v>0.19937611408199643</v>
      </c>
      <c r="E14" s="119">
        <v>8528</v>
      </c>
      <c r="F14" s="126">
        <v>1729.9</v>
      </c>
      <c r="G14" s="127">
        <f>+F14/E14</f>
        <v>0.20284943714821765</v>
      </c>
    </row>
    <row r="15" spans="1:7" x14ac:dyDescent="0.25">
      <c r="A15" s="3" t="s">
        <v>80</v>
      </c>
      <c r="B15" s="117">
        <v>14744</v>
      </c>
      <c r="C15" s="128">
        <v>2566.1</v>
      </c>
      <c r="D15" s="109">
        <f>+C15/B15</f>
        <v>0.17404367878459034</v>
      </c>
      <c r="E15" s="119">
        <v>15055</v>
      </c>
      <c r="F15" s="117">
        <v>2573</v>
      </c>
      <c r="G15" s="118">
        <f>+F15/E15</f>
        <v>0.17090667552308203</v>
      </c>
    </row>
    <row r="16" spans="1:7" ht="15.75" thickBot="1" x14ac:dyDescent="0.3">
      <c r="A16" s="8" t="s">
        <v>14</v>
      </c>
      <c r="B16" s="129">
        <f>SUM(B7:B15)</f>
        <v>99747</v>
      </c>
      <c r="C16" s="129">
        <f>SUM(C7:C15)</f>
        <v>34139.799999999996</v>
      </c>
      <c r="D16" s="130">
        <f>+C16/B16</f>
        <v>0.34226392773717501</v>
      </c>
      <c r="E16" s="131">
        <f>SUM(E7:E15)</f>
        <v>93670</v>
      </c>
      <c r="F16" s="131">
        <f>SUM(F7:F15)</f>
        <v>33260.800000000003</v>
      </c>
      <c r="G16" s="132">
        <f>+F16/E16</f>
        <v>0.3550848724244689</v>
      </c>
    </row>
  </sheetData>
  <mergeCells count="7">
    <mergeCell ref="A4:A6"/>
    <mergeCell ref="A1:G1"/>
    <mergeCell ref="A2:G2"/>
    <mergeCell ref="B4:D4"/>
    <mergeCell ref="E4:G4"/>
    <mergeCell ref="B6:C6"/>
    <mergeCell ref="E6:F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2"/>
  <sheetViews>
    <sheetView showGridLines="0" topLeftCell="A91" workbookViewId="0">
      <selection activeCell="F143" sqref="F143"/>
    </sheetView>
  </sheetViews>
  <sheetFormatPr baseColWidth="10" defaultColWidth="9.140625" defaultRowHeight="15" x14ac:dyDescent="0.25"/>
  <cols>
    <col min="1" max="1" width="28.7109375" style="88" customWidth="1"/>
    <col min="2" max="2" width="17.140625" style="87" customWidth="1"/>
    <col min="3" max="3" width="12.7109375" style="87" customWidth="1"/>
    <col min="4" max="5" width="12.5703125" style="87" customWidth="1"/>
    <col min="6" max="6" width="17.7109375" style="87" bestFit="1" customWidth="1"/>
    <col min="7" max="7" width="19.85546875" style="87" customWidth="1"/>
    <col min="8" max="8" width="13.28515625" style="87" customWidth="1"/>
    <col min="9" max="9" width="16.140625" style="67" customWidth="1"/>
    <col min="10" max="10" width="13.140625" style="87" customWidth="1"/>
    <col min="11" max="11" width="13.28515625" style="87" customWidth="1"/>
    <col min="12" max="12" width="15.140625" style="87" customWidth="1"/>
    <col min="13" max="13" width="13" style="87" bestFit="1" customWidth="1"/>
    <col min="14" max="14" width="14.28515625" style="67" customWidth="1"/>
    <col min="15" max="15" width="13" style="99" bestFit="1" customWidth="1"/>
    <col min="16" max="16" width="9.140625" style="67"/>
    <col min="17" max="17" width="14.140625" style="67" bestFit="1" customWidth="1"/>
    <col min="18" max="16384" width="9.140625" style="67"/>
  </cols>
  <sheetData>
    <row r="1" spans="1:26" ht="15.75" x14ac:dyDescent="0.25">
      <c r="A1" s="45" t="s">
        <v>186</v>
      </c>
      <c r="B1" s="46"/>
      <c r="C1" s="46"/>
      <c r="D1" s="46"/>
      <c r="E1" s="46"/>
      <c r="F1" s="46"/>
      <c r="G1" s="46"/>
      <c r="H1" s="46"/>
      <c r="I1" s="9"/>
      <c r="J1" s="46"/>
      <c r="K1" s="46"/>
      <c r="L1" s="46"/>
      <c r="M1" s="46"/>
      <c r="N1" s="9"/>
      <c r="O1" s="33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5">
      <c r="A2" s="45" t="s">
        <v>111</v>
      </c>
      <c r="B2" s="46"/>
      <c r="C2" s="46"/>
      <c r="D2" s="46"/>
      <c r="E2" s="46"/>
      <c r="F2" s="46"/>
      <c r="G2" s="46"/>
      <c r="H2" s="46"/>
      <c r="I2" s="9"/>
      <c r="J2" s="46"/>
      <c r="K2" s="46"/>
      <c r="L2" s="46"/>
      <c r="M2" s="46"/>
      <c r="N2" s="9"/>
      <c r="O2" s="33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75" x14ac:dyDescent="0.25">
      <c r="A3" s="38"/>
      <c r="B3" s="46"/>
      <c r="C3" s="46"/>
      <c r="D3" s="46"/>
      <c r="E3" s="46"/>
      <c r="F3" s="46"/>
      <c r="G3" s="46"/>
      <c r="H3" s="46"/>
      <c r="I3" s="9"/>
      <c r="J3" s="46"/>
      <c r="K3" s="46"/>
      <c r="L3" s="46"/>
      <c r="M3" s="46"/>
      <c r="N3" s="9"/>
      <c r="O3" s="33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71.25" customHeight="1" x14ac:dyDescent="0.25">
      <c r="A4" s="23" t="s">
        <v>109</v>
      </c>
      <c r="B4" s="47" t="s">
        <v>125</v>
      </c>
      <c r="C4" s="47" t="s">
        <v>126</v>
      </c>
      <c r="D4" s="47" t="s">
        <v>127</v>
      </c>
      <c r="E4" s="47" t="s">
        <v>128</v>
      </c>
      <c r="F4" s="47" t="s">
        <v>129</v>
      </c>
      <c r="G4" s="47" t="s">
        <v>0</v>
      </c>
      <c r="H4" s="47" t="s">
        <v>130</v>
      </c>
      <c r="I4" s="23" t="s">
        <v>131</v>
      </c>
      <c r="J4" s="47" t="s">
        <v>145</v>
      </c>
      <c r="K4" s="47" t="s">
        <v>146</v>
      </c>
      <c r="L4" s="47" t="s">
        <v>147</v>
      </c>
      <c r="M4" s="47" t="s">
        <v>148</v>
      </c>
      <c r="N4" s="9"/>
      <c r="O4" s="33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7.850000000000001" customHeight="1" x14ac:dyDescent="0.25">
      <c r="A5" s="39" t="s">
        <v>166</v>
      </c>
      <c r="B5" s="48">
        <v>117255035.8</v>
      </c>
      <c r="C5" s="48">
        <v>9963361.4000000004</v>
      </c>
      <c r="D5" s="48">
        <v>4946318.2</v>
      </c>
      <c r="E5" s="48">
        <v>1014350.3</v>
      </c>
      <c r="F5" s="48">
        <v>615626.80000000005</v>
      </c>
      <c r="G5" s="65">
        <v>37599037</v>
      </c>
      <c r="H5" s="48">
        <v>987795.7</v>
      </c>
      <c r="I5" s="34">
        <v>3742788.4</v>
      </c>
      <c r="J5" s="48">
        <v>11192030.300000001</v>
      </c>
      <c r="K5" s="48">
        <v>26846105.199999999</v>
      </c>
      <c r="L5" s="48">
        <v>4865768.0999999996</v>
      </c>
      <c r="M5" s="48">
        <v>15481854.4</v>
      </c>
      <c r="N5" s="9"/>
      <c r="O5" s="35">
        <f t="shared" ref="O5:O71" si="0">SUM(C5:M5)-B5</f>
        <v>0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7.850000000000001" customHeight="1" x14ac:dyDescent="0.25">
      <c r="A6" s="39"/>
      <c r="B6" s="48"/>
      <c r="C6" s="48"/>
      <c r="D6" s="48"/>
      <c r="E6" s="48"/>
      <c r="F6" s="48"/>
      <c r="G6" s="65"/>
      <c r="H6" s="48"/>
      <c r="I6" s="34"/>
      <c r="J6" s="48"/>
      <c r="K6" s="48"/>
      <c r="L6" s="48"/>
      <c r="M6" s="48"/>
      <c r="N6" s="9"/>
      <c r="O6" s="3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7.850000000000001" customHeight="1" x14ac:dyDescent="0.25">
      <c r="A7" s="86" t="s">
        <v>110</v>
      </c>
      <c r="B7" s="48">
        <v>51684490.899999999</v>
      </c>
      <c r="C7" s="48">
        <v>231905.6</v>
      </c>
      <c r="D7" s="48">
        <v>47463.3</v>
      </c>
      <c r="E7" s="48">
        <v>611.6</v>
      </c>
      <c r="F7" s="48">
        <v>81632.100000000006</v>
      </c>
      <c r="G7" s="65">
        <v>22749320.600000001</v>
      </c>
      <c r="H7" s="48">
        <v>603314.5</v>
      </c>
      <c r="I7" s="34">
        <v>1589106.7</v>
      </c>
      <c r="J7" s="48">
        <v>5798590.9000000004</v>
      </c>
      <c r="K7" s="48">
        <v>12302115.1</v>
      </c>
      <c r="L7" s="48">
        <v>1896155.8</v>
      </c>
      <c r="M7" s="48">
        <v>6384274.7000000002</v>
      </c>
      <c r="N7" s="9"/>
      <c r="O7" s="35">
        <f t="shared" si="0"/>
        <v>0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7.850000000000001" customHeight="1" x14ac:dyDescent="0.25">
      <c r="A8" s="39" t="s">
        <v>167</v>
      </c>
      <c r="B8" s="48">
        <v>1337685.3</v>
      </c>
      <c r="C8" s="48">
        <v>9592.6</v>
      </c>
      <c r="D8" s="48">
        <v>2699.9</v>
      </c>
      <c r="E8" s="48">
        <v>0</v>
      </c>
      <c r="F8" s="48">
        <v>0</v>
      </c>
      <c r="G8" s="65">
        <v>344655.8</v>
      </c>
      <c r="H8" s="48">
        <v>17977.400000000001</v>
      </c>
      <c r="I8" s="34">
        <v>82368.800000000003</v>
      </c>
      <c r="J8" s="48">
        <v>189145.3</v>
      </c>
      <c r="K8" s="48">
        <v>454757.5</v>
      </c>
      <c r="L8" s="48">
        <v>47948.800000000003</v>
      </c>
      <c r="M8" s="48">
        <v>188539.2</v>
      </c>
      <c r="N8" s="9"/>
      <c r="O8" s="35">
        <f t="shared" si="0"/>
        <v>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7.850000000000001" customHeight="1" x14ac:dyDescent="0.25">
      <c r="A9" s="39" t="s">
        <v>168</v>
      </c>
      <c r="B9" s="48">
        <v>6847376.5</v>
      </c>
      <c r="C9" s="48">
        <v>6085</v>
      </c>
      <c r="D9" s="48">
        <v>104.6</v>
      </c>
      <c r="E9" s="48">
        <v>0</v>
      </c>
      <c r="F9" s="48">
        <v>0</v>
      </c>
      <c r="G9" s="65">
        <v>4320120</v>
      </c>
      <c r="H9" s="48">
        <v>66537.2</v>
      </c>
      <c r="I9" s="34">
        <v>73282.899999999994</v>
      </c>
      <c r="J9" s="48">
        <v>440966</v>
      </c>
      <c r="K9" s="48">
        <v>916564.3</v>
      </c>
      <c r="L9" s="48">
        <v>141054.79999999999</v>
      </c>
      <c r="M9" s="48">
        <v>882661.7</v>
      </c>
      <c r="N9" s="9"/>
      <c r="O9" s="35">
        <f t="shared" si="0"/>
        <v>0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7.850000000000001" customHeight="1" x14ac:dyDescent="0.25">
      <c r="A10" s="39" t="s">
        <v>184</v>
      </c>
      <c r="B10" s="48">
        <v>1371148.2</v>
      </c>
      <c r="C10" s="48">
        <v>20015.2</v>
      </c>
      <c r="D10" s="48">
        <v>3838.5</v>
      </c>
      <c r="E10" s="48">
        <v>0</v>
      </c>
      <c r="F10" s="48">
        <v>985</v>
      </c>
      <c r="G10" s="65">
        <v>674031</v>
      </c>
      <c r="H10" s="48">
        <v>11976.8</v>
      </c>
      <c r="I10" s="34">
        <v>93680.5</v>
      </c>
      <c r="J10" s="48">
        <v>117516.3</v>
      </c>
      <c r="K10" s="48">
        <v>254557</v>
      </c>
      <c r="L10" s="48">
        <v>26758.7</v>
      </c>
      <c r="M10" s="48">
        <v>167789.2</v>
      </c>
      <c r="N10" s="9"/>
      <c r="O10" s="35">
        <f t="shared" si="0"/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7.850000000000001" customHeight="1" x14ac:dyDescent="0.25">
      <c r="A11" s="39" t="s">
        <v>185</v>
      </c>
      <c r="B11" s="48">
        <v>979570</v>
      </c>
      <c r="C11" s="48">
        <v>1623.9</v>
      </c>
      <c r="D11" s="48">
        <v>12338.5</v>
      </c>
      <c r="E11" s="48">
        <v>0</v>
      </c>
      <c r="F11" s="48">
        <v>0</v>
      </c>
      <c r="G11" s="65">
        <v>260749.5</v>
      </c>
      <c r="H11" s="48">
        <v>18004.5</v>
      </c>
      <c r="I11" s="34">
        <v>92665.600000000006</v>
      </c>
      <c r="J11" s="48">
        <v>124231.5</v>
      </c>
      <c r="K11" s="48">
        <v>250213.9</v>
      </c>
      <c r="L11" s="48">
        <v>50142.1</v>
      </c>
      <c r="M11" s="48">
        <v>169600.5</v>
      </c>
      <c r="N11" s="9"/>
      <c r="O11" s="35">
        <f t="shared" si="0"/>
        <v>0</v>
      </c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7.850000000000001" customHeight="1" x14ac:dyDescent="0.25">
      <c r="A12" s="39" t="s">
        <v>169</v>
      </c>
      <c r="B12" s="48">
        <v>1098047.3</v>
      </c>
      <c r="C12" s="48">
        <v>76621.100000000006</v>
      </c>
      <c r="D12" s="48">
        <v>3840.3</v>
      </c>
      <c r="E12" s="48">
        <v>0</v>
      </c>
      <c r="F12" s="48">
        <v>0</v>
      </c>
      <c r="G12" s="65">
        <v>589775.6</v>
      </c>
      <c r="H12" s="48">
        <v>6362.6</v>
      </c>
      <c r="I12" s="34">
        <v>62138.2</v>
      </c>
      <c r="J12" s="48">
        <v>78344.2</v>
      </c>
      <c r="K12" s="48">
        <v>174061.8</v>
      </c>
      <c r="L12" s="48">
        <v>27508.400000000001</v>
      </c>
      <c r="M12" s="48">
        <v>79395.100000000006</v>
      </c>
      <c r="N12" s="9"/>
      <c r="O12" s="35">
        <f t="shared" si="0"/>
        <v>0</v>
      </c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7.850000000000001" customHeight="1" x14ac:dyDescent="0.25">
      <c r="A13" s="39" t="s">
        <v>170</v>
      </c>
      <c r="B13" s="48">
        <v>4074753.1</v>
      </c>
      <c r="C13" s="48">
        <v>0</v>
      </c>
      <c r="D13" s="48">
        <v>61.2</v>
      </c>
      <c r="E13" s="48">
        <v>0</v>
      </c>
      <c r="F13" s="48">
        <v>19084.400000000001</v>
      </c>
      <c r="G13" s="65">
        <v>1835362.3</v>
      </c>
      <c r="H13" s="48">
        <v>41872</v>
      </c>
      <c r="I13" s="34">
        <v>131865.60000000001</v>
      </c>
      <c r="J13" s="48">
        <v>416343.5</v>
      </c>
      <c r="K13" s="48">
        <v>853759.8</v>
      </c>
      <c r="L13" s="48">
        <v>152193.20000000001</v>
      </c>
      <c r="M13" s="48">
        <v>624211.1</v>
      </c>
      <c r="N13" s="9"/>
      <c r="O13" s="35">
        <f t="shared" si="0"/>
        <v>0</v>
      </c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7.850000000000001" customHeight="1" x14ac:dyDescent="0.25">
      <c r="A14" s="39" t="s">
        <v>171</v>
      </c>
      <c r="B14" s="48">
        <v>1783463.9</v>
      </c>
      <c r="C14" s="48">
        <v>9622.7999999999993</v>
      </c>
      <c r="D14" s="48">
        <v>4010.9</v>
      </c>
      <c r="E14" s="48">
        <v>0</v>
      </c>
      <c r="F14" s="48">
        <v>5971.6</v>
      </c>
      <c r="G14" s="65">
        <v>547942.40000000002</v>
      </c>
      <c r="H14" s="48">
        <v>15870.9</v>
      </c>
      <c r="I14" s="34">
        <v>55945.1</v>
      </c>
      <c r="J14" s="48">
        <v>290992.8</v>
      </c>
      <c r="K14" s="48">
        <v>518514.9</v>
      </c>
      <c r="L14" s="48">
        <v>84755.5</v>
      </c>
      <c r="M14" s="48">
        <v>249837</v>
      </c>
      <c r="N14" s="9"/>
      <c r="O14" s="35">
        <f t="shared" si="0"/>
        <v>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7.850000000000001" customHeight="1" x14ac:dyDescent="0.25">
      <c r="A15" s="39" t="s">
        <v>172</v>
      </c>
      <c r="B15" s="48">
        <v>3048795</v>
      </c>
      <c r="C15" s="48">
        <v>0</v>
      </c>
      <c r="D15" s="48">
        <v>0</v>
      </c>
      <c r="E15" s="48">
        <v>0</v>
      </c>
      <c r="F15" s="48">
        <v>0</v>
      </c>
      <c r="G15" s="48">
        <v>740092.1</v>
      </c>
      <c r="H15" s="65">
        <v>39801.199999999997</v>
      </c>
      <c r="I15" s="34">
        <v>63482.2</v>
      </c>
      <c r="J15" s="48">
        <v>456634.8</v>
      </c>
      <c r="K15" s="48">
        <v>1043269.3</v>
      </c>
      <c r="L15" s="48">
        <v>152191.20000000001</v>
      </c>
      <c r="M15" s="48">
        <v>553324.19999999995</v>
      </c>
      <c r="N15" s="9"/>
      <c r="O15" s="35">
        <f t="shared" si="0"/>
        <v>0</v>
      </c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7.850000000000001" customHeight="1" x14ac:dyDescent="0.25">
      <c r="A16" s="39" t="s">
        <v>173</v>
      </c>
      <c r="B16" s="48">
        <v>2801572.5</v>
      </c>
      <c r="C16" s="48">
        <v>0</v>
      </c>
      <c r="D16" s="48">
        <v>1043.5</v>
      </c>
      <c r="E16" s="48">
        <v>0</v>
      </c>
      <c r="F16" s="48">
        <v>0</v>
      </c>
      <c r="G16" s="65">
        <v>872129</v>
      </c>
      <c r="H16" s="48">
        <v>36855.699999999997</v>
      </c>
      <c r="I16" s="34">
        <v>142234.5</v>
      </c>
      <c r="J16" s="48">
        <v>395078.7</v>
      </c>
      <c r="K16" s="48">
        <v>861042.9</v>
      </c>
      <c r="L16" s="48">
        <v>133281.79999999999</v>
      </c>
      <c r="M16" s="48">
        <v>359906.4</v>
      </c>
      <c r="N16" s="9"/>
      <c r="O16" s="35">
        <f t="shared" si="0"/>
        <v>0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7.850000000000001" customHeight="1" x14ac:dyDescent="0.25">
      <c r="A17" s="39" t="s">
        <v>174</v>
      </c>
      <c r="B17" s="48">
        <v>5744291.9000000004</v>
      </c>
      <c r="C17" s="48">
        <v>2486.6999999999998</v>
      </c>
      <c r="D17" s="48">
        <v>4532.7</v>
      </c>
      <c r="E17" s="48">
        <v>0</v>
      </c>
      <c r="F17" s="48">
        <v>61.6</v>
      </c>
      <c r="G17" s="65">
        <v>2593555.2999999998</v>
      </c>
      <c r="H17" s="48">
        <v>79203.3</v>
      </c>
      <c r="I17" s="34">
        <v>77998.600000000006</v>
      </c>
      <c r="J17" s="48">
        <v>695025.1</v>
      </c>
      <c r="K17" s="48">
        <v>1540902.1</v>
      </c>
      <c r="L17" s="48">
        <v>206894.8</v>
      </c>
      <c r="M17" s="48">
        <v>543631.69999999995</v>
      </c>
      <c r="N17" s="9"/>
      <c r="O17" s="35">
        <f t="shared" si="0"/>
        <v>0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7.850000000000001" customHeight="1" x14ac:dyDescent="0.25">
      <c r="A18" s="39" t="s">
        <v>175</v>
      </c>
      <c r="B18" s="48">
        <v>1429608.7</v>
      </c>
      <c r="C18" s="48">
        <v>1005.6</v>
      </c>
      <c r="D18" s="48">
        <v>4450.7</v>
      </c>
      <c r="E18" s="48">
        <v>0</v>
      </c>
      <c r="F18" s="48">
        <v>0</v>
      </c>
      <c r="G18" s="65">
        <v>625227.9</v>
      </c>
      <c r="H18" s="48">
        <v>8421.2000000000007</v>
      </c>
      <c r="I18" s="34">
        <v>35259.599999999999</v>
      </c>
      <c r="J18" s="48">
        <v>228317.4</v>
      </c>
      <c r="K18" s="48">
        <v>337196.3</v>
      </c>
      <c r="L18" s="48">
        <v>48698.8</v>
      </c>
      <c r="M18" s="48">
        <v>141031.20000000001</v>
      </c>
      <c r="N18" s="9"/>
      <c r="O18" s="35">
        <f t="shared" si="0"/>
        <v>0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7.850000000000001" customHeight="1" x14ac:dyDescent="0.25">
      <c r="A19" s="39" t="s">
        <v>176</v>
      </c>
      <c r="B19" s="48">
        <v>761349.1</v>
      </c>
      <c r="C19" s="48">
        <v>7158.7</v>
      </c>
      <c r="D19" s="48">
        <v>9621.9</v>
      </c>
      <c r="E19" s="48">
        <v>0</v>
      </c>
      <c r="F19" s="48">
        <v>5602.2</v>
      </c>
      <c r="G19" s="65">
        <v>246451.1</v>
      </c>
      <c r="H19" s="48">
        <v>8567.2999999999993</v>
      </c>
      <c r="I19" s="34">
        <v>62083.199999999997</v>
      </c>
      <c r="J19" s="48">
        <v>96251.5</v>
      </c>
      <c r="K19" s="48">
        <v>187004.3</v>
      </c>
      <c r="L19" s="48">
        <v>29517.7</v>
      </c>
      <c r="M19" s="48">
        <v>109091.2</v>
      </c>
      <c r="N19" s="9"/>
      <c r="O19" s="35">
        <f t="shared" si="0"/>
        <v>0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7.850000000000001" customHeight="1" x14ac:dyDescent="0.25">
      <c r="A20" s="39" t="s">
        <v>177</v>
      </c>
      <c r="B20" s="48">
        <v>3961755.4</v>
      </c>
      <c r="C20" s="48">
        <v>352.1</v>
      </c>
      <c r="D20" s="48">
        <v>139.9</v>
      </c>
      <c r="E20" s="48">
        <v>0</v>
      </c>
      <c r="F20" s="48">
        <v>0</v>
      </c>
      <c r="G20" s="65">
        <v>1119720.3999999999</v>
      </c>
      <c r="H20" s="48">
        <v>50336.800000000003</v>
      </c>
      <c r="I20" s="34">
        <v>137530.6</v>
      </c>
      <c r="J20" s="48">
        <v>502522.2</v>
      </c>
      <c r="K20" s="48">
        <v>1280014.5</v>
      </c>
      <c r="L20" s="48">
        <v>137690.70000000001</v>
      </c>
      <c r="M20" s="48">
        <v>733448.2</v>
      </c>
      <c r="N20" s="9"/>
      <c r="O20" s="35">
        <f t="shared" si="0"/>
        <v>0</v>
      </c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7.850000000000001" customHeight="1" x14ac:dyDescent="0.25">
      <c r="A21" s="39" t="s">
        <v>178</v>
      </c>
      <c r="B21" s="48">
        <v>2949462.4</v>
      </c>
      <c r="C21" s="48">
        <v>4225.7</v>
      </c>
      <c r="D21" s="48">
        <v>105.7</v>
      </c>
      <c r="E21" s="48">
        <v>596.4</v>
      </c>
      <c r="F21" s="48">
        <v>0</v>
      </c>
      <c r="G21" s="65">
        <v>1112501.3999999999</v>
      </c>
      <c r="H21" s="48">
        <v>30117.5</v>
      </c>
      <c r="I21" s="34">
        <v>65143.6</v>
      </c>
      <c r="J21" s="48">
        <v>399555.5</v>
      </c>
      <c r="K21" s="48">
        <v>869946.8</v>
      </c>
      <c r="L21" s="48">
        <v>116971.2</v>
      </c>
      <c r="M21" s="48">
        <v>350298.6</v>
      </c>
      <c r="N21" s="9"/>
      <c r="O21" s="35">
        <f t="shared" si="0"/>
        <v>0</v>
      </c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7.850000000000001" customHeight="1" x14ac:dyDescent="0.25">
      <c r="A22" s="39" t="s">
        <v>179</v>
      </c>
      <c r="B22" s="48">
        <v>1443762.6</v>
      </c>
      <c r="C22" s="48">
        <v>215.7</v>
      </c>
      <c r="D22" s="48">
        <v>1.1000000000000001</v>
      </c>
      <c r="E22" s="48">
        <v>12.4</v>
      </c>
      <c r="F22" s="48">
        <v>11019.7</v>
      </c>
      <c r="G22" s="65">
        <v>731638.4</v>
      </c>
      <c r="H22" s="48">
        <v>17101.599999999999</v>
      </c>
      <c r="I22" s="34">
        <v>32273.3</v>
      </c>
      <c r="J22" s="48">
        <v>148854</v>
      </c>
      <c r="K22" s="48">
        <v>296799.09999999998</v>
      </c>
      <c r="L22" s="48">
        <v>42192.7</v>
      </c>
      <c r="M22" s="48">
        <v>163654.6</v>
      </c>
      <c r="N22" s="9"/>
      <c r="O22" s="35">
        <f t="shared" si="0"/>
        <v>0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7.850000000000001" customHeight="1" x14ac:dyDescent="0.25">
      <c r="A23" s="39" t="s">
        <v>180</v>
      </c>
      <c r="B23" s="48">
        <v>2763146.2</v>
      </c>
      <c r="C23" s="48">
        <v>1173.8</v>
      </c>
      <c r="D23" s="48">
        <v>185.1</v>
      </c>
      <c r="E23" s="48">
        <v>0</v>
      </c>
      <c r="F23" s="48">
        <v>0</v>
      </c>
      <c r="G23" s="65">
        <v>1255242.7</v>
      </c>
      <c r="H23" s="48">
        <v>46546.2</v>
      </c>
      <c r="I23" s="34">
        <v>69802.8</v>
      </c>
      <c r="J23" s="48">
        <v>333522.5</v>
      </c>
      <c r="K23" s="48">
        <v>623985.80000000005</v>
      </c>
      <c r="L23" s="48">
        <v>124662.8</v>
      </c>
      <c r="M23" s="48">
        <v>308024.5</v>
      </c>
      <c r="N23" s="9"/>
      <c r="O23" s="35">
        <f t="shared" si="0"/>
        <v>0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7.850000000000001" customHeight="1" x14ac:dyDescent="0.25">
      <c r="A24" s="39" t="s">
        <v>181</v>
      </c>
      <c r="B24" s="48">
        <v>3313901</v>
      </c>
      <c r="C24" s="48">
        <v>91006.6</v>
      </c>
      <c r="D24" s="48">
        <v>303.7</v>
      </c>
      <c r="E24" s="48">
        <v>2.8</v>
      </c>
      <c r="F24" s="48">
        <v>38907.599999999999</v>
      </c>
      <c r="G24" s="65">
        <v>2290256.2999999998</v>
      </c>
      <c r="H24" s="48">
        <v>26059.599999999999</v>
      </c>
      <c r="I24" s="34">
        <v>150457.60000000001</v>
      </c>
      <c r="J24" s="48">
        <v>143258</v>
      </c>
      <c r="K24" s="48">
        <v>321630.5</v>
      </c>
      <c r="L24" s="48">
        <v>77481.7</v>
      </c>
      <c r="M24" s="48">
        <v>174536.6</v>
      </c>
      <c r="N24" s="9"/>
      <c r="O24" s="35">
        <f t="shared" si="0"/>
        <v>0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7.850000000000001" customHeight="1" x14ac:dyDescent="0.25">
      <c r="A25" s="39" t="s">
        <v>182</v>
      </c>
      <c r="B25" s="48">
        <v>2320437.2999999998</v>
      </c>
      <c r="C25" s="48">
        <v>0</v>
      </c>
      <c r="D25" s="48">
        <v>185.1</v>
      </c>
      <c r="E25" s="48">
        <v>0</v>
      </c>
      <c r="F25" s="48">
        <v>0</v>
      </c>
      <c r="G25" s="65">
        <v>784288.5</v>
      </c>
      <c r="H25" s="48">
        <v>33568</v>
      </c>
      <c r="I25" s="34">
        <v>105864.1</v>
      </c>
      <c r="J25" s="48">
        <v>335760.9</v>
      </c>
      <c r="K25" s="48">
        <v>648316.9</v>
      </c>
      <c r="L25" s="48">
        <v>164047.79999999999</v>
      </c>
      <c r="M25" s="48">
        <v>248406</v>
      </c>
      <c r="N25" s="9"/>
      <c r="O25" s="35">
        <f t="shared" si="0"/>
        <v>0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7.850000000000001" customHeight="1" x14ac:dyDescent="0.25">
      <c r="A26" s="39" t="s">
        <v>183</v>
      </c>
      <c r="B26" s="48">
        <v>3654364.5</v>
      </c>
      <c r="C26" s="48">
        <v>720.1</v>
      </c>
      <c r="D26" s="48">
        <v>0</v>
      </c>
      <c r="E26" s="48">
        <v>0</v>
      </c>
      <c r="F26" s="48">
        <v>0</v>
      </c>
      <c r="G26" s="65">
        <v>1805580.9</v>
      </c>
      <c r="H26" s="48">
        <v>48134.7</v>
      </c>
      <c r="I26" s="34">
        <v>55029.9</v>
      </c>
      <c r="J26" s="48">
        <v>406270.7</v>
      </c>
      <c r="K26" s="48">
        <v>869577.4</v>
      </c>
      <c r="L26" s="48">
        <v>132163.1</v>
      </c>
      <c r="M26" s="48">
        <v>336887.7</v>
      </c>
      <c r="N26" s="9"/>
      <c r="O26" s="35">
        <f t="shared" si="0"/>
        <v>0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7.850000000000001" customHeight="1" x14ac:dyDescent="0.25">
      <c r="A27" s="39"/>
      <c r="B27" s="48"/>
      <c r="C27" s="48"/>
      <c r="D27" s="48"/>
      <c r="E27" s="48"/>
      <c r="F27" s="48"/>
      <c r="G27" s="65"/>
      <c r="H27" s="48"/>
      <c r="I27" s="34"/>
      <c r="J27" s="48"/>
      <c r="K27" s="48"/>
      <c r="L27" s="48"/>
      <c r="M27" s="48"/>
      <c r="N27" s="9"/>
      <c r="O27" s="3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7.850000000000001" customHeight="1" x14ac:dyDescent="0.25">
      <c r="A28" s="39"/>
      <c r="B28" s="48"/>
      <c r="C28" s="48"/>
      <c r="D28" s="48"/>
      <c r="E28" s="48"/>
      <c r="F28" s="48"/>
      <c r="G28" s="65"/>
      <c r="H28" s="48"/>
      <c r="I28" s="34"/>
      <c r="J28" s="48"/>
      <c r="K28" s="48"/>
      <c r="L28" s="48"/>
      <c r="M28" s="48"/>
      <c r="N28" s="9"/>
      <c r="O28" s="35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149999999999999" customHeight="1" x14ac:dyDescent="0.25">
      <c r="A29" s="40" t="s">
        <v>112</v>
      </c>
      <c r="B29" s="49">
        <v>65570544.899999999</v>
      </c>
      <c r="C29" s="49">
        <v>9731455.8000000007</v>
      </c>
      <c r="D29" s="49">
        <v>4898854.9000000004</v>
      </c>
      <c r="E29" s="50">
        <v>1013738.7</v>
      </c>
      <c r="F29" s="50">
        <v>533994.69999999995</v>
      </c>
      <c r="G29" s="50">
        <v>14849716.4</v>
      </c>
      <c r="H29" s="50">
        <v>384481.2</v>
      </c>
      <c r="I29" s="19">
        <v>2153681.7000000002</v>
      </c>
      <c r="J29" s="50">
        <v>5393439.4000000004</v>
      </c>
      <c r="K29" s="50">
        <v>14543990.1</v>
      </c>
      <c r="L29" s="50">
        <v>2969612.3</v>
      </c>
      <c r="M29" s="50">
        <v>9097579.6999999993</v>
      </c>
      <c r="N29" s="9"/>
      <c r="O29" s="35">
        <f t="shared" si="0"/>
        <v>0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41" t="s">
        <v>113</v>
      </c>
      <c r="B30" s="50">
        <v>421237</v>
      </c>
      <c r="C30" s="50">
        <v>75195.399999999994</v>
      </c>
      <c r="D30" s="50">
        <v>64300</v>
      </c>
      <c r="E30" s="49">
        <v>0</v>
      </c>
      <c r="F30" s="49">
        <v>0</v>
      </c>
      <c r="G30" s="50">
        <v>82523.899999999994</v>
      </c>
      <c r="H30" s="50">
        <v>401.1</v>
      </c>
      <c r="I30" s="19">
        <v>3510.3</v>
      </c>
      <c r="J30" s="50">
        <v>34695.300000000003</v>
      </c>
      <c r="K30" s="50">
        <v>103368.7</v>
      </c>
      <c r="L30" s="50">
        <v>21241.7</v>
      </c>
      <c r="M30" s="50">
        <v>36000.6</v>
      </c>
      <c r="N30" s="9"/>
      <c r="O30" s="35">
        <f t="shared" si="0"/>
        <v>0</v>
      </c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 customHeight="1" x14ac:dyDescent="0.25">
      <c r="A31" s="40" t="s">
        <v>15</v>
      </c>
      <c r="B31" s="49">
        <v>176563.20000000001</v>
      </c>
      <c r="C31" s="49">
        <v>57594.5</v>
      </c>
      <c r="D31" s="49">
        <v>24843.9</v>
      </c>
      <c r="E31" s="49">
        <v>0</v>
      </c>
      <c r="F31" s="49">
        <v>0</v>
      </c>
      <c r="G31" s="49">
        <v>106.1</v>
      </c>
      <c r="H31" s="49">
        <v>516.6</v>
      </c>
      <c r="I31" s="18">
        <v>3795.8</v>
      </c>
      <c r="J31" s="49">
        <v>16788</v>
      </c>
      <c r="K31" s="49">
        <v>45172.1</v>
      </c>
      <c r="L31" s="49">
        <v>4592.2</v>
      </c>
      <c r="M31" s="49">
        <v>23154</v>
      </c>
      <c r="N31" s="9"/>
      <c r="O31" s="35">
        <f t="shared" si="0"/>
        <v>0</v>
      </c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7.850000000000001" customHeight="1" x14ac:dyDescent="0.25">
      <c r="A32" s="40" t="s">
        <v>149</v>
      </c>
      <c r="B32" s="49">
        <v>310679.3</v>
      </c>
      <c r="C32" s="49">
        <v>23148.2</v>
      </c>
      <c r="D32" s="49">
        <v>119446.2</v>
      </c>
      <c r="E32" s="49">
        <v>0</v>
      </c>
      <c r="F32" s="49">
        <v>0</v>
      </c>
      <c r="G32" s="49">
        <v>119.8</v>
      </c>
      <c r="H32" s="49">
        <v>3636.4</v>
      </c>
      <c r="I32" s="18">
        <v>6855.5</v>
      </c>
      <c r="J32" s="49">
        <v>23503.3</v>
      </c>
      <c r="K32" s="49">
        <v>88598.7</v>
      </c>
      <c r="L32" s="49">
        <v>12901.1</v>
      </c>
      <c r="M32" s="49">
        <v>32470.1</v>
      </c>
      <c r="N32" s="9"/>
      <c r="O32" s="35">
        <f t="shared" si="0"/>
        <v>0</v>
      </c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 x14ac:dyDescent="0.25">
      <c r="A33" s="40" t="s">
        <v>16</v>
      </c>
      <c r="B33" s="49">
        <v>972849.6</v>
      </c>
      <c r="C33" s="49">
        <v>88332.6</v>
      </c>
      <c r="D33" s="49">
        <v>110700.2</v>
      </c>
      <c r="E33" s="49">
        <v>0</v>
      </c>
      <c r="F33" s="49">
        <v>26348.9</v>
      </c>
      <c r="G33" s="49">
        <v>228604.4</v>
      </c>
      <c r="H33" s="49">
        <v>8084.4</v>
      </c>
      <c r="I33" s="18">
        <v>17644.3</v>
      </c>
      <c r="J33" s="49">
        <v>88417</v>
      </c>
      <c r="K33" s="49">
        <v>208637.8</v>
      </c>
      <c r="L33" s="49">
        <v>55932.5</v>
      </c>
      <c r="M33" s="49">
        <v>140147.5</v>
      </c>
      <c r="N33" s="9"/>
      <c r="O33" s="35">
        <f t="shared" si="0"/>
        <v>0</v>
      </c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 x14ac:dyDescent="0.25">
      <c r="A34" s="40" t="s">
        <v>117</v>
      </c>
      <c r="B34" s="49">
        <v>3107656.7</v>
      </c>
      <c r="C34" s="49">
        <v>49488.6</v>
      </c>
      <c r="D34" s="49">
        <v>29632.2</v>
      </c>
      <c r="E34" s="49">
        <v>87927</v>
      </c>
      <c r="F34" s="49">
        <v>0</v>
      </c>
      <c r="G34" s="49">
        <v>534897.30000000005</v>
      </c>
      <c r="H34" s="49">
        <v>23281</v>
      </c>
      <c r="I34" s="18">
        <v>288566.40000000002</v>
      </c>
      <c r="J34" s="49">
        <v>377171.5</v>
      </c>
      <c r="K34" s="49">
        <v>965446.5</v>
      </c>
      <c r="L34" s="49">
        <v>204346.5</v>
      </c>
      <c r="M34" s="49">
        <v>546899.69999999995</v>
      </c>
      <c r="N34" s="9"/>
      <c r="O34" s="35">
        <f t="shared" si="0"/>
        <v>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 x14ac:dyDescent="0.25">
      <c r="A35" s="40" t="s">
        <v>118</v>
      </c>
      <c r="B35" s="49">
        <v>993943.4</v>
      </c>
      <c r="C35" s="49">
        <v>560673.1</v>
      </c>
      <c r="D35" s="49">
        <v>62871.1</v>
      </c>
      <c r="E35" s="49">
        <v>0</v>
      </c>
      <c r="F35" s="49">
        <v>0</v>
      </c>
      <c r="G35" s="49">
        <v>262.60000000000002</v>
      </c>
      <c r="H35" s="49">
        <v>2015.5</v>
      </c>
      <c r="I35" s="18">
        <v>6555.8</v>
      </c>
      <c r="J35" s="49">
        <v>54840.9</v>
      </c>
      <c r="K35" s="49">
        <v>201042.4</v>
      </c>
      <c r="L35" s="49">
        <v>27698.400000000001</v>
      </c>
      <c r="M35" s="49">
        <v>77983.600000000006</v>
      </c>
      <c r="N35" s="9"/>
      <c r="O35" s="35">
        <f t="shared" si="0"/>
        <v>0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87" customFormat="1" ht="18" customHeight="1" x14ac:dyDescent="0.25">
      <c r="A36" s="60" t="s">
        <v>17</v>
      </c>
      <c r="B36" s="49">
        <v>566564.4</v>
      </c>
      <c r="C36" s="49">
        <v>145958</v>
      </c>
      <c r="D36" s="49">
        <v>15157.6</v>
      </c>
      <c r="E36" s="49">
        <v>9.6999999999999993</v>
      </c>
      <c r="F36" s="49">
        <v>2400.9</v>
      </c>
      <c r="G36" s="49">
        <v>226668.4</v>
      </c>
      <c r="H36" s="49">
        <v>1808.5</v>
      </c>
      <c r="I36" s="49">
        <v>5447.8</v>
      </c>
      <c r="J36" s="49">
        <v>31337.7</v>
      </c>
      <c r="K36" s="49">
        <v>82209.8</v>
      </c>
      <c r="L36" s="49">
        <v>16145.3</v>
      </c>
      <c r="M36" s="49">
        <v>39420.699999999997</v>
      </c>
      <c r="N36" s="46"/>
      <c r="O36" s="35">
        <f t="shared" si="0"/>
        <v>0</v>
      </c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s="87" customFormat="1" ht="17.850000000000001" customHeight="1" x14ac:dyDescent="0.25">
      <c r="A37" s="60" t="s">
        <v>119</v>
      </c>
      <c r="B37" s="50">
        <v>433146</v>
      </c>
      <c r="C37" s="50">
        <v>135374.6</v>
      </c>
      <c r="D37" s="50">
        <v>16384.7</v>
      </c>
      <c r="E37" s="49">
        <v>0</v>
      </c>
      <c r="F37" s="49">
        <v>0</v>
      </c>
      <c r="G37" s="50">
        <v>47563.199999999997</v>
      </c>
      <c r="H37" s="50">
        <v>1406.5</v>
      </c>
      <c r="I37" s="50">
        <v>14335</v>
      </c>
      <c r="J37" s="50">
        <v>35814.5</v>
      </c>
      <c r="K37" s="49">
        <v>118077.3</v>
      </c>
      <c r="L37" s="50">
        <v>17222.5</v>
      </c>
      <c r="M37" s="50">
        <v>46967.7</v>
      </c>
      <c r="N37" s="46"/>
      <c r="O37" s="35">
        <f t="shared" si="0"/>
        <v>0</v>
      </c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ht="18" customHeight="1" x14ac:dyDescent="0.25">
      <c r="A38" s="40" t="s">
        <v>120</v>
      </c>
      <c r="B38" s="49">
        <v>407480</v>
      </c>
      <c r="C38" s="49">
        <v>4716.8</v>
      </c>
      <c r="D38" s="49">
        <v>1882.6</v>
      </c>
      <c r="E38" s="49">
        <v>0</v>
      </c>
      <c r="F38" s="49">
        <v>0</v>
      </c>
      <c r="G38" s="49">
        <v>63308.2</v>
      </c>
      <c r="H38" s="49">
        <v>2266.6</v>
      </c>
      <c r="I38" s="18">
        <v>33780.1</v>
      </c>
      <c r="J38" s="49">
        <v>52602.5</v>
      </c>
      <c r="K38" s="49">
        <v>120721.60000000001</v>
      </c>
      <c r="L38" s="49">
        <v>26375.8</v>
      </c>
      <c r="M38" s="49">
        <v>101825.8</v>
      </c>
      <c r="N38" s="9"/>
      <c r="O38" s="35">
        <f t="shared" si="0"/>
        <v>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 x14ac:dyDescent="0.25">
      <c r="A39" s="40" t="s">
        <v>18</v>
      </c>
      <c r="B39" s="49">
        <v>529932.4</v>
      </c>
      <c r="C39" s="49">
        <v>102664.1</v>
      </c>
      <c r="D39" s="49">
        <v>89740.7</v>
      </c>
      <c r="E39" s="49">
        <v>0</v>
      </c>
      <c r="F39" s="49">
        <v>0</v>
      </c>
      <c r="G39" s="49">
        <v>1560.2</v>
      </c>
      <c r="H39" s="49">
        <v>1120.9000000000001</v>
      </c>
      <c r="I39" s="18">
        <v>44318.3</v>
      </c>
      <c r="J39" s="49">
        <v>42529.7</v>
      </c>
      <c r="K39" s="49">
        <v>166640.20000000001</v>
      </c>
      <c r="L39" s="49">
        <v>22860.400000000001</v>
      </c>
      <c r="M39" s="49">
        <v>58497.9</v>
      </c>
      <c r="N39" s="9"/>
      <c r="O39" s="35">
        <f t="shared" si="0"/>
        <v>0</v>
      </c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 x14ac:dyDescent="0.25">
      <c r="A40" s="40" t="s">
        <v>19</v>
      </c>
      <c r="B40" s="49">
        <v>547779.30000000005</v>
      </c>
      <c r="C40" s="49">
        <v>145703.5</v>
      </c>
      <c r="D40" s="49">
        <v>59957.5</v>
      </c>
      <c r="E40" s="49">
        <v>0</v>
      </c>
      <c r="F40" s="49">
        <v>0</v>
      </c>
      <c r="G40" s="49">
        <v>27925.4</v>
      </c>
      <c r="H40" s="49">
        <v>10264.700000000001</v>
      </c>
      <c r="I40" s="18">
        <v>14698.9</v>
      </c>
      <c r="J40" s="49">
        <v>54840.9</v>
      </c>
      <c r="K40" s="49">
        <v>134681.4</v>
      </c>
      <c r="L40" s="49">
        <v>39724.1</v>
      </c>
      <c r="M40" s="49">
        <v>59982.9</v>
      </c>
      <c r="N40" s="9"/>
      <c r="O40" s="35">
        <f t="shared" si="0"/>
        <v>0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87" customFormat="1" ht="18" customHeight="1" x14ac:dyDescent="0.25">
      <c r="A41" s="60" t="s">
        <v>20</v>
      </c>
      <c r="B41" s="49">
        <v>216543.6</v>
      </c>
      <c r="C41" s="49">
        <v>2000</v>
      </c>
      <c r="D41" s="49">
        <v>31108.2</v>
      </c>
      <c r="E41" s="49">
        <v>0</v>
      </c>
      <c r="F41" s="49">
        <v>0</v>
      </c>
      <c r="G41" s="49">
        <v>69507.399999999994</v>
      </c>
      <c r="H41" s="49">
        <v>974.2</v>
      </c>
      <c r="I41" s="49">
        <v>4051</v>
      </c>
      <c r="J41" s="49">
        <v>19026.400000000001</v>
      </c>
      <c r="K41" s="49">
        <v>50993.9</v>
      </c>
      <c r="L41" s="49">
        <v>9808.1</v>
      </c>
      <c r="M41" s="49">
        <v>29074.400000000001</v>
      </c>
      <c r="N41" s="46"/>
      <c r="O41" s="35">
        <f t="shared" si="0"/>
        <v>0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ht="19.5" customHeight="1" x14ac:dyDescent="0.25">
      <c r="A42" s="40" t="s">
        <v>21</v>
      </c>
      <c r="B42" s="49">
        <v>3146463.9</v>
      </c>
      <c r="C42" s="49">
        <v>12965.3</v>
      </c>
      <c r="D42" s="49">
        <v>7599</v>
      </c>
      <c r="E42" s="49" t="s">
        <v>22</v>
      </c>
      <c r="F42" s="49">
        <v>17730</v>
      </c>
      <c r="G42" s="49">
        <v>2691758.9</v>
      </c>
      <c r="H42" s="49">
        <v>27774.400000000001</v>
      </c>
      <c r="I42" s="18">
        <v>26736.9</v>
      </c>
      <c r="J42" s="49">
        <v>50364.1</v>
      </c>
      <c r="K42" s="49">
        <v>194762.9</v>
      </c>
      <c r="L42" s="49">
        <v>19263.3</v>
      </c>
      <c r="M42" s="49">
        <v>97509</v>
      </c>
      <c r="N42" s="9"/>
      <c r="O42" s="35">
        <f t="shared" si="0"/>
        <v>-0.10000000055879354</v>
      </c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40" t="s">
        <v>121</v>
      </c>
      <c r="B43" s="49">
        <v>510773</v>
      </c>
      <c r="C43" s="49">
        <v>16946.099999999999</v>
      </c>
      <c r="D43" s="49">
        <v>44134.8</v>
      </c>
      <c r="E43" s="49">
        <v>0</v>
      </c>
      <c r="F43" s="49">
        <v>0</v>
      </c>
      <c r="G43" s="49">
        <v>310987.90000000002</v>
      </c>
      <c r="H43" s="49">
        <v>974.2</v>
      </c>
      <c r="I43" s="18">
        <v>17410.599999999999</v>
      </c>
      <c r="J43" s="49">
        <v>23503.3</v>
      </c>
      <c r="K43" s="49">
        <v>54733.5</v>
      </c>
      <c r="L43" s="49">
        <v>10488.4</v>
      </c>
      <c r="M43" s="49">
        <v>31594.2</v>
      </c>
      <c r="N43" s="9"/>
      <c r="O43" s="35">
        <f t="shared" si="0"/>
        <v>0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40" t="s">
        <v>122</v>
      </c>
      <c r="B44" s="49">
        <v>178998.6</v>
      </c>
      <c r="C44" s="49">
        <v>59846.400000000001</v>
      </c>
      <c r="D44" s="49">
        <v>17823.900000000001</v>
      </c>
      <c r="E44" s="49">
        <v>0</v>
      </c>
      <c r="F44" s="49">
        <v>0</v>
      </c>
      <c r="G44" s="49">
        <v>231.6</v>
      </c>
      <c r="H44" s="49">
        <v>401.1</v>
      </c>
      <c r="I44" s="18">
        <v>2278.1</v>
      </c>
      <c r="J44" s="49">
        <v>16788</v>
      </c>
      <c r="K44" s="49">
        <v>55639.9</v>
      </c>
      <c r="L44" s="49">
        <v>8945.1</v>
      </c>
      <c r="M44" s="49">
        <v>17044.5</v>
      </c>
      <c r="N44" s="9"/>
      <c r="O44" s="35">
        <f t="shared" si="0"/>
        <v>0</v>
      </c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40" t="s">
        <v>23</v>
      </c>
      <c r="B45" s="49">
        <v>429184.1</v>
      </c>
      <c r="C45" s="49">
        <v>154828.1</v>
      </c>
      <c r="D45" s="49">
        <v>61931.4</v>
      </c>
      <c r="E45" s="49">
        <v>0</v>
      </c>
      <c r="F45" s="49">
        <v>0</v>
      </c>
      <c r="G45" s="49">
        <v>25783.200000000001</v>
      </c>
      <c r="H45" s="49">
        <v>948.9</v>
      </c>
      <c r="I45" s="18">
        <v>5618.4</v>
      </c>
      <c r="J45" s="49">
        <v>35814.5</v>
      </c>
      <c r="K45" s="49">
        <v>93742.1</v>
      </c>
      <c r="L45" s="49">
        <v>15175.2</v>
      </c>
      <c r="M45" s="49">
        <v>35342.300000000003</v>
      </c>
      <c r="N45" s="9"/>
      <c r="O45" s="35">
        <f t="shared" si="0"/>
        <v>0</v>
      </c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40" t="s">
        <v>24</v>
      </c>
      <c r="B46" s="49">
        <v>272874.40000000002</v>
      </c>
      <c r="C46" s="49">
        <v>86738</v>
      </c>
      <c r="D46" s="49">
        <v>66023.3</v>
      </c>
      <c r="E46" s="49">
        <v>0</v>
      </c>
      <c r="F46" s="49">
        <v>0</v>
      </c>
      <c r="G46" s="49">
        <v>5517.8</v>
      </c>
      <c r="H46" s="49">
        <v>229.2</v>
      </c>
      <c r="I46" s="18">
        <v>3814.5</v>
      </c>
      <c r="J46" s="49">
        <v>17907.2</v>
      </c>
      <c r="K46" s="49">
        <v>58849.7</v>
      </c>
      <c r="L46" s="49">
        <v>10400.299999999999</v>
      </c>
      <c r="M46" s="49">
        <v>23394.400000000001</v>
      </c>
      <c r="N46" s="9"/>
      <c r="O46" s="35">
        <f t="shared" si="0"/>
        <v>0</v>
      </c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40" t="s">
        <v>123</v>
      </c>
      <c r="B47" s="49">
        <v>151112.1</v>
      </c>
      <c r="C47" s="49">
        <v>41319.5</v>
      </c>
      <c r="D47" s="49">
        <v>35129</v>
      </c>
      <c r="E47" s="49">
        <v>0</v>
      </c>
      <c r="F47" s="49">
        <v>0</v>
      </c>
      <c r="G47" s="49">
        <v>79.400000000000006</v>
      </c>
      <c r="H47" s="49">
        <v>632.1</v>
      </c>
      <c r="I47" s="18">
        <v>1944.9</v>
      </c>
      <c r="J47" s="49">
        <v>15668.8</v>
      </c>
      <c r="K47" s="49">
        <v>32522</v>
      </c>
      <c r="L47" s="49">
        <v>8201.7999999999993</v>
      </c>
      <c r="M47" s="49">
        <v>15614.6</v>
      </c>
      <c r="N47" s="9"/>
      <c r="O47" s="35">
        <f t="shared" si="0"/>
        <v>0</v>
      </c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s="87" customFormat="1" ht="15.75" x14ac:dyDescent="0.25">
      <c r="A48" s="60" t="s">
        <v>25</v>
      </c>
      <c r="B48" s="49">
        <v>135065.20000000001</v>
      </c>
      <c r="C48" s="49">
        <v>15103.9</v>
      </c>
      <c r="D48" s="49">
        <v>24469.5</v>
      </c>
      <c r="E48" s="49">
        <v>0</v>
      </c>
      <c r="F48" s="49">
        <v>16252.5</v>
      </c>
      <c r="G48" s="49">
        <v>3601.4</v>
      </c>
      <c r="H48" s="49">
        <v>114.6</v>
      </c>
      <c r="I48" s="49">
        <v>11351.8</v>
      </c>
      <c r="J48" s="49">
        <v>10072.799999999999</v>
      </c>
      <c r="K48" s="49">
        <v>36007.1</v>
      </c>
      <c r="L48" s="49">
        <v>5033.2</v>
      </c>
      <c r="M48" s="49">
        <v>13058.4</v>
      </c>
      <c r="N48" s="46"/>
      <c r="O48" s="35">
        <f t="shared" si="0"/>
        <v>0</v>
      </c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ht="15.75" x14ac:dyDescent="0.25">
      <c r="A49" s="40" t="s">
        <v>124</v>
      </c>
      <c r="B49" s="49">
        <v>291353.3</v>
      </c>
      <c r="C49" s="49">
        <v>75884</v>
      </c>
      <c r="D49" s="49">
        <v>29251.599999999999</v>
      </c>
      <c r="E49" s="49">
        <v>0</v>
      </c>
      <c r="F49" s="49">
        <v>0</v>
      </c>
      <c r="G49" s="49">
        <v>13790.4</v>
      </c>
      <c r="H49" s="49">
        <v>1119.5</v>
      </c>
      <c r="I49" s="18">
        <v>2706.9</v>
      </c>
      <c r="J49" s="49">
        <v>24622.5</v>
      </c>
      <c r="K49" s="49">
        <v>95163.8</v>
      </c>
      <c r="L49" s="49">
        <v>17739.099999999999</v>
      </c>
      <c r="M49" s="49">
        <v>31075.5</v>
      </c>
      <c r="N49" s="9"/>
      <c r="O49" s="35">
        <f t="shared" si="0"/>
        <v>0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42" t="s">
        <v>26</v>
      </c>
      <c r="B50" s="51">
        <v>426708.9</v>
      </c>
      <c r="C50" s="52">
        <v>134604.6</v>
      </c>
      <c r="D50" s="52">
        <v>60992.4</v>
      </c>
      <c r="E50" s="51">
        <v>0</v>
      </c>
      <c r="F50" s="52">
        <v>184.7</v>
      </c>
      <c r="G50" s="52">
        <v>1945.7</v>
      </c>
      <c r="H50" s="52">
        <v>717.9</v>
      </c>
      <c r="I50" s="21">
        <v>7036.5</v>
      </c>
      <c r="J50" s="52">
        <v>39172.1</v>
      </c>
      <c r="K50" s="52">
        <v>113802.1</v>
      </c>
      <c r="L50" s="52">
        <v>26155.200000000001</v>
      </c>
      <c r="M50" s="52">
        <v>42097.7</v>
      </c>
      <c r="O50" s="35">
        <f t="shared" si="0"/>
        <v>0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42" t="s">
        <v>27</v>
      </c>
      <c r="B51" s="51">
        <v>373200.5</v>
      </c>
      <c r="C51" s="51">
        <v>83010.7</v>
      </c>
      <c r="D51" s="51">
        <v>78086</v>
      </c>
      <c r="E51" s="51">
        <v>0</v>
      </c>
      <c r="F51" s="51">
        <v>1354.4</v>
      </c>
      <c r="G51" s="51">
        <v>26.6</v>
      </c>
      <c r="H51" s="51">
        <v>1113.3</v>
      </c>
      <c r="I51" s="20">
        <v>6397</v>
      </c>
      <c r="J51" s="51">
        <v>35814.5</v>
      </c>
      <c r="K51" s="51">
        <v>111699.2</v>
      </c>
      <c r="L51" s="51">
        <v>18117</v>
      </c>
      <c r="M51" s="51">
        <v>37581.800000000003</v>
      </c>
      <c r="O51" s="35">
        <f t="shared" si="0"/>
        <v>0</v>
      </c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42" t="s">
        <v>28</v>
      </c>
      <c r="B52" s="51">
        <v>265486.2</v>
      </c>
      <c r="C52" s="51">
        <v>28889.8</v>
      </c>
      <c r="D52" s="51">
        <v>11553.3</v>
      </c>
      <c r="E52" s="51">
        <v>0</v>
      </c>
      <c r="F52" s="51">
        <v>677.2</v>
      </c>
      <c r="G52" s="51">
        <v>4375.3</v>
      </c>
      <c r="H52" s="51">
        <v>2349.6</v>
      </c>
      <c r="I52" s="20">
        <v>28490.5</v>
      </c>
      <c r="J52" s="51">
        <v>47006.5</v>
      </c>
      <c r="K52" s="51">
        <v>76757.100000000006</v>
      </c>
      <c r="L52" s="51">
        <v>26406.9</v>
      </c>
      <c r="M52" s="51">
        <v>38980</v>
      </c>
      <c r="O52" s="35">
        <f t="shared" si="0"/>
        <v>0</v>
      </c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42" t="s">
        <v>132</v>
      </c>
      <c r="B53" s="51">
        <v>562479.30000000005</v>
      </c>
      <c r="C53" s="51">
        <v>126261.2</v>
      </c>
      <c r="D53" s="51">
        <v>86477.7</v>
      </c>
      <c r="E53" s="51">
        <v>0</v>
      </c>
      <c r="F53" s="51">
        <v>0</v>
      </c>
      <c r="G53" s="51">
        <v>23959.8</v>
      </c>
      <c r="H53" s="51">
        <v>1958.2</v>
      </c>
      <c r="I53" s="20">
        <v>18335</v>
      </c>
      <c r="J53" s="51">
        <v>48125.7</v>
      </c>
      <c r="K53" s="51">
        <v>177366.39999999999</v>
      </c>
      <c r="L53" s="51">
        <v>26652.9</v>
      </c>
      <c r="M53" s="51">
        <v>53342.400000000001</v>
      </c>
      <c r="O53" s="35">
        <f t="shared" si="0"/>
        <v>0</v>
      </c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43" t="s">
        <v>115</v>
      </c>
      <c r="B54" s="52">
        <v>841489.3</v>
      </c>
      <c r="C54" s="52">
        <v>163073</v>
      </c>
      <c r="D54" s="52">
        <v>72763.199999999997</v>
      </c>
      <c r="E54" s="51">
        <v>0</v>
      </c>
      <c r="F54" s="51">
        <v>0</v>
      </c>
      <c r="G54" s="52">
        <v>259583.2</v>
      </c>
      <c r="H54" s="51">
        <v>3413.1</v>
      </c>
      <c r="I54" s="21">
        <v>7259.8</v>
      </c>
      <c r="J54" s="52">
        <v>60437</v>
      </c>
      <c r="K54" s="52">
        <v>175297.3</v>
      </c>
      <c r="L54" s="52">
        <v>41179.199999999997</v>
      </c>
      <c r="M54" s="52">
        <v>58483.5</v>
      </c>
      <c r="O54" s="35">
        <f t="shared" si="0"/>
        <v>0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s="87" customFormat="1" ht="15.75" x14ac:dyDescent="0.25">
      <c r="A55" s="59" t="s">
        <v>133</v>
      </c>
      <c r="B55" s="51">
        <v>482469.1</v>
      </c>
      <c r="C55" s="51">
        <v>22078.799999999999</v>
      </c>
      <c r="D55" s="51">
        <v>78121.2</v>
      </c>
      <c r="E55" s="51">
        <v>0</v>
      </c>
      <c r="F55" s="51">
        <v>13112.8</v>
      </c>
      <c r="G55" s="51">
        <v>122648.3</v>
      </c>
      <c r="H55" s="51">
        <v>2611.6999999999998</v>
      </c>
      <c r="I55" s="51">
        <v>16198.8</v>
      </c>
      <c r="J55" s="51">
        <v>44768.1</v>
      </c>
      <c r="K55" s="51">
        <v>93988.5</v>
      </c>
      <c r="L55" s="51">
        <v>21102.9</v>
      </c>
      <c r="M55" s="51">
        <v>67838</v>
      </c>
      <c r="O55" s="35">
        <f t="shared" si="0"/>
        <v>0</v>
      </c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ht="15.75" x14ac:dyDescent="0.25">
      <c r="A56" s="42" t="s">
        <v>134</v>
      </c>
      <c r="B56" s="51">
        <v>785692.7</v>
      </c>
      <c r="C56" s="51">
        <v>155073.70000000001</v>
      </c>
      <c r="D56" s="51">
        <v>57361.8</v>
      </c>
      <c r="E56" s="51">
        <v>0</v>
      </c>
      <c r="F56" s="51">
        <v>0</v>
      </c>
      <c r="G56" s="51">
        <v>153324.70000000001</v>
      </c>
      <c r="H56" s="51">
        <v>3474</v>
      </c>
      <c r="I56" s="20">
        <v>17278.8</v>
      </c>
      <c r="J56" s="51">
        <v>80582.600000000006</v>
      </c>
      <c r="K56" s="51">
        <v>182837.9</v>
      </c>
      <c r="L56" s="51">
        <v>32744.1</v>
      </c>
      <c r="M56" s="51">
        <v>103015.1</v>
      </c>
      <c r="O56" s="35">
        <f t="shared" si="0"/>
        <v>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42" t="s">
        <v>187</v>
      </c>
      <c r="B57" s="51">
        <v>276026.7</v>
      </c>
      <c r="C57" s="51">
        <v>95868.6</v>
      </c>
      <c r="D57" s="51">
        <v>54997.4</v>
      </c>
      <c r="E57" s="51">
        <v>0</v>
      </c>
      <c r="F57" s="51">
        <v>0</v>
      </c>
      <c r="G57" s="51">
        <v>50.3</v>
      </c>
      <c r="H57" s="51">
        <v>1715.2</v>
      </c>
      <c r="I57" s="20">
        <v>4238.3</v>
      </c>
      <c r="J57" s="51">
        <v>20145.599999999999</v>
      </c>
      <c r="K57" s="51">
        <v>60442.2</v>
      </c>
      <c r="L57" s="51">
        <v>12113.8</v>
      </c>
      <c r="M57" s="51">
        <v>26455.3</v>
      </c>
      <c r="O57" s="35">
        <f t="shared" si="0"/>
        <v>0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42" t="s">
        <v>29</v>
      </c>
      <c r="B58" s="51">
        <v>263168.3</v>
      </c>
      <c r="C58" s="51">
        <v>15366.9</v>
      </c>
      <c r="D58" s="51">
        <v>24011.3</v>
      </c>
      <c r="E58" s="51">
        <v>0</v>
      </c>
      <c r="F58" s="51">
        <v>0</v>
      </c>
      <c r="G58" s="51">
        <v>13655.2</v>
      </c>
      <c r="H58" s="51">
        <v>3344.7</v>
      </c>
      <c r="I58" s="20">
        <v>5894.9</v>
      </c>
      <c r="J58" s="51">
        <v>36933.699999999997</v>
      </c>
      <c r="K58" s="51">
        <v>71285.2</v>
      </c>
      <c r="L58" s="51">
        <v>15994.1</v>
      </c>
      <c r="M58" s="51">
        <v>76682.3</v>
      </c>
      <c r="O58" s="35">
        <f t="shared" si="0"/>
        <v>0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42" t="s">
        <v>30</v>
      </c>
      <c r="B59" s="51">
        <v>3814846.1</v>
      </c>
      <c r="C59" s="51">
        <v>460.2</v>
      </c>
      <c r="D59" s="51">
        <v>84.5</v>
      </c>
      <c r="E59" s="51">
        <v>1160.4000000000001</v>
      </c>
      <c r="F59" s="51">
        <v>23332.3</v>
      </c>
      <c r="G59" s="51">
        <v>3430022.3</v>
      </c>
      <c r="H59" s="51">
        <v>9350.2999999999993</v>
      </c>
      <c r="I59" s="20">
        <v>14974</v>
      </c>
      <c r="J59" s="51">
        <v>36933.699999999997</v>
      </c>
      <c r="K59" s="51">
        <v>193902</v>
      </c>
      <c r="L59" s="51">
        <v>14973.4</v>
      </c>
      <c r="M59" s="51">
        <v>89653</v>
      </c>
      <c r="O59" s="35">
        <f t="shared" si="0"/>
        <v>0</v>
      </c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s="87" customFormat="1" ht="15.75" x14ac:dyDescent="0.25">
      <c r="A60" s="59" t="s">
        <v>31</v>
      </c>
      <c r="B60" s="51">
        <v>553215.30000000005</v>
      </c>
      <c r="C60" s="51">
        <v>21093.5</v>
      </c>
      <c r="D60" s="51">
        <v>6473.1</v>
      </c>
      <c r="E60" s="51">
        <v>0</v>
      </c>
      <c r="F60" s="51">
        <v>0</v>
      </c>
      <c r="G60" s="51">
        <v>255204.8</v>
      </c>
      <c r="H60" s="51">
        <v>4699</v>
      </c>
      <c r="I60" s="51">
        <v>38483.4</v>
      </c>
      <c r="J60" s="51">
        <v>48125.7</v>
      </c>
      <c r="K60" s="51">
        <v>111401.3</v>
      </c>
      <c r="L60" s="51">
        <v>20592.2</v>
      </c>
      <c r="M60" s="51">
        <v>47142.3</v>
      </c>
      <c r="O60" s="35">
        <f t="shared" si="0"/>
        <v>0</v>
      </c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ht="15.75" x14ac:dyDescent="0.25">
      <c r="A61" s="42" t="s">
        <v>135</v>
      </c>
      <c r="B61" s="51">
        <v>200648.7</v>
      </c>
      <c r="C61" s="51">
        <v>17814.900000000001</v>
      </c>
      <c r="D61" s="51">
        <v>32926.800000000003</v>
      </c>
      <c r="E61" s="51">
        <v>0</v>
      </c>
      <c r="F61" s="51">
        <v>0</v>
      </c>
      <c r="G61" s="51">
        <v>74248.100000000006</v>
      </c>
      <c r="H61" s="51">
        <v>483.6</v>
      </c>
      <c r="I61" s="20">
        <v>6481.1</v>
      </c>
      <c r="J61" s="51">
        <v>13430.4</v>
      </c>
      <c r="K61" s="51">
        <v>30620</v>
      </c>
      <c r="L61" s="51">
        <v>6122.9</v>
      </c>
      <c r="M61" s="51">
        <v>18520.900000000001</v>
      </c>
      <c r="O61" s="35">
        <f t="shared" si="0"/>
        <v>0</v>
      </c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42" t="s">
        <v>32</v>
      </c>
      <c r="B62" s="51">
        <v>450578.3</v>
      </c>
      <c r="C62" s="51">
        <v>211769.5</v>
      </c>
      <c r="D62" s="51">
        <v>22604</v>
      </c>
      <c r="E62" s="51">
        <v>0</v>
      </c>
      <c r="F62" s="51">
        <v>0</v>
      </c>
      <c r="G62" s="51">
        <v>3301.4</v>
      </c>
      <c r="H62" s="51">
        <v>1666.4</v>
      </c>
      <c r="I62" s="20">
        <v>29520.400000000001</v>
      </c>
      <c r="J62" s="51">
        <v>35814.5</v>
      </c>
      <c r="K62" s="51">
        <v>70743.5</v>
      </c>
      <c r="L62" s="51">
        <v>21720.1</v>
      </c>
      <c r="M62" s="51">
        <v>53438.5</v>
      </c>
      <c r="O62" s="35">
        <f t="shared" si="0"/>
        <v>0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42" t="s">
        <v>33</v>
      </c>
      <c r="B63" s="51">
        <v>136565.29999999999</v>
      </c>
      <c r="C63" s="51">
        <v>19803.3</v>
      </c>
      <c r="D63" s="51">
        <v>52870.8</v>
      </c>
      <c r="E63" s="51">
        <v>0</v>
      </c>
      <c r="F63" s="51">
        <v>0</v>
      </c>
      <c r="G63" s="51">
        <v>16.3</v>
      </c>
      <c r="H63" s="51">
        <v>200.8</v>
      </c>
      <c r="I63" s="20">
        <v>1988.3</v>
      </c>
      <c r="J63" s="51">
        <v>8953.6</v>
      </c>
      <c r="K63" s="51">
        <v>29846.9</v>
      </c>
      <c r="L63" s="51">
        <v>4365.5</v>
      </c>
      <c r="M63" s="51">
        <v>18519.8</v>
      </c>
      <c r="O63" s="35">
        <f t="shared" si="0"/>
        <v>0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42" t="s">
        <v>34</v>
      </c>
      <c r="B64" s="51">
        <v>355314.1</v>
      </c>
      <c r="C64" s="51">
        <v>138179.79999999999</v>
      </c>
      <c r="D64" s="51">
        <v>55798.400000000001</v>
      </c>
      <c r="E64" s="51">
        <v>0</v>
      </c>
      <c r="F64" s="51">
        <v>0</v>
      </c>
      <c r="G64" s="51">
        <v>274.5</v>
      </c>
      <c r="H64" s="51">
        <v>458.4</v>
      </c>
      <c r="I64" s="20">
        <v>5087.8</v>
      </c>
      <c r="J64" s="51">
        <v>17907.2</v>
      </c>
      <c r="K64" s="51">
        <v>95601.4</v>
      </c>
      <c r="L64" s="51">
        <v>15131.1</v>
      </c>
      <c r="M64" s="51">
        <v>26875.5</v>
      </c>
      <c r="O64" s="35">
        <f t="shared" si="0"/>
        <v>0</v>
      </c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42" t="s">
        <v>35</v>
      </c>
      <c r="B65" s="51">
        <v>216997.7</v>
      </c>
      <c r="C65" s="51">
        <v>80607.600000000006</v>
      </c>
      <c r="D65" s="51">
        <v>25540.7</v>
      </c>
      <c r="E65" s="51">
        <v>0</v>
      </c>
      <c r="F65" s="51">
        <v>0</v>
      </c>
      <c r="G65" s="51">
        <v>27.4</v>
      </c>
      <c r="H65" s="51">
        <v>401.1</v>
      </c>
      <c r="I65" s="20">
        <v>4923.1000000000004</v>
      </c>
      <c r="J65" s="51">
        <v>20145.599999999999</v>
      </c>
      <c r="K65" s="51">
        <v>49852.7</v>
      </c>
      <c r="L65" s="51">
        <v>11445.9</v>
      </c>
      <c r="M65" s="51">
        <v>24053.599999999999</v>
      </c>
      <c r="O65" s="35">
        <f t="shared" si="0"/>
        <v>0</v>
      </c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42" t="s">
        <v>36</v>
      </c>
      <c r="B66" s="51">
        <v>72408.399999999994</v>
      </c>
      <c r="C66" s="51">
        <v>12877.3</v>
      </c>
      <c r="D66" s="51">
        <v>32685.4</v>
      </c>
      <c r="E66" s="51">
        <v>0</v>
      </c>
      <c r="F66" s="51">
        <v>0</v>
      </c>
      <c r="G66" s="51">
        <v>1.6</v>
      </c>
      <c r="H66" s="51">
        <v>346.1</v>
      </c>
      <c r="I66" s="20">
        <v>1559.5</v>
      </c>
      <c r="J66" s="51">
        <v>3357.6</v>
      </c>
      <c r="K66" s="51">
        <v>9274.2999999999993</v>
      </c>
      <c r="L66" s="51">
        <v>1864.7</v>
      </c>
      <c r="M66" s="51">
        <v>10441.9</v>
      </c>
      <c r="O66" s="35">
        <f t="shared" si="0"/>
        <v>0</v>
      </c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42" t="s">
        <v>136</v>
      </c>
      <c r="B67" s="51">
        <v>199182.9</v>
      </c>
      <c r="C67" s="51">
        <v>39285.199999999997</v>
      </c>
      <c r="D67" s="51">
        <v>69128.600000000006</v>
      </c>
      <c r="E67" s="51">
        <v>0</v>
      </c>
      <c r="F67" s="51">
        <v>0</v>
      </c>
      <c r="G67" s="51">
        <v>13.6</v>
      </c>
      <c r="H67" s="51">
        <v>171.9</v>
      </c>
      <c r="I67" s="20">
        <v>1912.6</v>
      </c>
      <c r="J67" s="51">
        <v>14549.6</v>
      </c>
      <c r="K67" s="51">
        <v>38478.9</v>
      </c>
      <c r="L67" s="51">
        <v>9430.2000000000007</v>
      </c>
      <c r="M67" s="51">
        <v>26212.3</v>
      </c>
      <c r="O67" s="35">
        <f t="shared" si="0"/>
        <v>0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42" t="s">
        <v>37</v>
      </c>
      <c r="B68" s="51">
        <v>89605.3</v>
      </c>
      <c r="C68" s="51">
        <v>7207</v>
      </c>
      <c r="D68" s="51">
        <v>24695.1</v>
      </c>
      <c r="E68" s="51">
        <v>0</v>
      </c>
      <c r="F68" s="51">
        <v>0</v>
      </c>
      <c r="G68" s="51">
        <v>2693.2</v>
      </c>
      <c r="H68" s="51">
        <v>286.5</v>
      </c>
      <c r="I68" s="20">
        <v>4419.1000000000004</v>
      </c>
      <c r="J68" s="51">
        <v>7834.4</v>
      </c>
      <c r="K68" s="51">
        <v>23069.8</v>
      </c>
      <c r="L68" s="51">
        <v>4441</v>
      </c>
      <c r="M68" s="51">
        <v>14959.2</v>
      </c>
      <c r="O68" s="35">
        <f t="shared" si="0"/>
        <v>0</v>
      </c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42" t="s">
        <v>38</v>
      </c>
      <c r="B69" s="51">
        <v>152561.9</v>
      </c>
      <c r="C69" s="51">
        <v>1782.5</v>
      </c>
      <c r="D69" s="51">
        <v>27723</v>
      </c>
      <c r="E69" s="51">
        <v>0</v>
      </c>
      <c r="F69" s="51">
        <v>0</v>
      </c>
      <c r="G69" s="51">
        <v>59.9</v>
      </c>
      <c r="H69" s="51">
        <v>57.3</v>
      </c>
      <c r="I69" s="20">
        <v>374.3</v>
      </c>
      <c r="J69" s="51">
        <v>66034</v>
      </c>
      <c r="K69" s="51">
        <v>31194.799999999999</v>
      </c>
      <c r="L69" s="51">
        <v>2122.9</v>
      </c>
      <c r="M69" s="51">
        <v>23213.200000000001</v>
      </c>
      <c r="O69" s="35">
        <f t="shared" si="0"/>
        <v>0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42" t="s">
        <v>39</v>
      </c>
      <c r="B70" s="51">
        <v>285966</v>
      </c>
      <c r="C70" s="51">
        <v>12505.8</v>
      </c>
      <c r="D70" s="51">
        <v>44538.3</v>
      </c>
      <c r="E70" s="51">
        <v>0</v>
      </c>
      <c r="F70" s="51">
        <v>0</v>
      </c>
      <c r="G70" s="51">
        <v>19.3</v>
      </c>
      <c r="H70" s="51">
        <v>545.5</v>
      </c>
      <c r="I70" s="20">
        <v>9881.7000000000007</v>
      </c>
      <c r="J70" s="51">
        <v>64913.8</v>
      </c>
      <c r="K70" s="51">
        <v>104861.9</v>
      </c>
      <c r="L70" s="51">
        <v>12598.8</v>
      </c>
      <c r="M70" s="51">
        <v>36100.9</v>
      </c>
      <c r="O70" s="35">
        <f t="shared" si="0"/>
        <v>0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44" t="s">
        <v>102</v>
      </c>
      <c r="B71" s="33">
        <v>109898.5</v>
      </c>
      <c r="C71" s="33">
        <v>7115.1</v>
      </c>
      <c r="D71" s="33">
        <v>28574.400000000001</v>
      </c>
      <c r="E71" s="33">
        <v>0</v>
      </c>
      <c r="F71" s="33">
        <v>0</v>
      </c>
      <c r="G71" s="33">
        <v>4236.3</v>
      </c>
      <c r="H71" s="33">
        <v>546.5</v>
      </c>
      <c r="I71" s="17">
        <v>5172.1000000000004</v>
      </c>
      <c r="J71" s="33">
        <v>10072.799999999999</v>
      </c>
      <c r="K71" s="33">
        <v>28648.6</v>
      </c>
      <c r="L71" s="33">
        <v>5745</v>
      </c>
      <c r="M71" s="33">
        <v>19787.7</v>
      </c>
      <c r="N71" s="9"/>
      <c r="O71" s="35">
        <f t="shared" si="0"/>
        <v>0</v>
      </c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44" t="s">
        <v>103</v>
      </c>
      <c r="B72" s="33">
        <v>347757.3</v>
      </c>
      <c r="C72" s="33">
        <v>74231.399999999994</v>
      </c>
      <c r="D72" s="33">
        <v>87882.3</v>
      </c>
      <c r="E72" s="33">
        <v>0</v>
      </c>
      <c r="F72" s="33">
        <v>0</v>
      </c>
      <c r="G72" s="33">
        <v>47427.1</v>
      </c>
      <c r="H72" s="33">
        <v>401.1</v>
      </c>
      <c r="I72" s="17">
        <v>2943.7</v>
      </c>
      <c r="J72" s="33">
        <v>24622.5</v>
      </c>
      <c r="K72" s="33">
        <v>62700.6</v>
      </c>
      <c r="L72" s="33">
        <v>19301.400000000001</v>
      </c>
      <c r="M72" s="33">
        <v>28247.200000000001</v>
      </c>
      <c r="N72" s="9"/>
      <c r="O72" s="35">
        <f t="shared" ref="O72:O135" si="1">SUM(C72:M72)-B72</f>
        <v>0</v>
      </c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44" t="s">
        <v>137</v>
      </c>
      <c r="B73" s="33">
        <v>5391856.9000000004</v>
      </c>
      <c r="C73" s="33">
        <v>320315.90000000002</v>
      </c>
      <c r="D73" s="33">
        <v>33703.199999999997</v>
      </c>
      <c r="E73" s="33">
        <v>893748.2</v>
      </c>
      <c r="F73" s="33">
        <v>36075.800000000003</v>
      </c>
      <c r="G73" s="33">
        <v>484334</v>
      </c>
      <c r="H73" s="33">
        <v>56771.3</v>
      </c>
      <c r="I73" s="17">
        <v>334735.3</v>
      </c>
      <c r="J73" s="33">
        <v>765535</v>
      </c>
      <c r="K73" s="33">
        <v>1419979.6</v>
      </c>
      <c r="L73" s="33">
        <v>362654.6</v>
      </c>
      <c r="M73" s="33">
        <v>684004</v>
      </c>
      <c r="N73" s="9"/>
      <c r="O73" s="35">
        <f t="shared" si="1"/>
        <v>0</v>
      </c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37" t="s">
        <v>40</v>
      </c>
      <c r="B74" s="53">
        <v>764537.8</v>
      </c>
      <c r="C74" s="53">
        <v>3584.2</v>
      </c>
      <c r="D74" s="33">
        <v>14231.9</v>
      </c>
      <c r="E74" s="53">
        <v>0</v>
      </c>
      <c r="F74" s="53">
        <v>0</v>
      </c>
      <c r="G74" s="53">
        <v>470610.5</v>
      </c>
      <c r="H74" s="53">
        <v>1757</v>
      </c>
      <c r="I74" s="22">
        <v>17689.8</v>
      </c>
      <c r="J74" s="53">
        <v>24622.5</v>
      </c>
      <c r="K74" s="53">
        <v>75627.100000000006</v>
      </c>
      <c r="L74" s="53">
        <v>10683.6</v>
      </c>
      <c r="M74" s="53">
        <v>145731.20000000001</v>
      </c>
      <c r="N74" s="10"/>
      <c r="O74" s="35">
        <f t="shared" si="1"/>
        <v>0</v>
      </c>
      <c r="P74" s="10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37" t="s">
        <v>138</v>
      </c>
      <c r="B75" s="53">
        <v>309429.59999999998</v>
      </c>
      <c r="C75" s="53">
        <v>91543.8</v>
      </c>
      <c r="D75" s="53">
        <v>50331.9</v>
      </c>
      <c r="E75" s="53">
        <v>0</v>
      </c>
      <c r="F75" s="53">
        <v>0</v>
      </c>
      <c r="G75" s="53">
        <v>15973.9</v>
      </c>
      <c r="H75" s="53">
        <v>717.9</v>
      </c>
      <c r="I75" s="22">
        <v>4065.3</v>
      </c>
      <c r="J75" s="53">
        <v>26860.9</v>
      </c>
      <c r="K75" s="53">
        <v>75686.2</v>
      </c>
      <c r="L75" s="53">
        <v>9398.6</v>
      </c>
      <c r="M75" s="53">
        <v>34851.1</v>
      </c>
      <c r="N75" s="10"/>
      <c r="O75" s="35">
        <f t="shared" si="1"/>
        <v>0</v>
      </c>
      <c r="P75" s="10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37" t="s">
        <v>41</v>
      </c>
      <c r="B76" s="53">
        <v>630271.19999999995</v>
      </c>
      <c r="C76" s="53">
        <v>209635.9</v>
      </c>
      <c r="D76" s="53">
        <v>128142.9</v>
      </c>
      <c r="E76" s="53">
        <v>0</v>
      </c>
      <c r="F76" s="53">
        <v>0</v>
      </c>
      <c r="G76" s="53">
        <v>48453.5</v>
      </c>
      <c r="H76" s="53">
        <v>1121.4000000000001</v>
      </c>
      <c r="I76" s="22">
        <v>8026.2</v>
      </c>
      <c r="J76" s="53">
        <v>36933.699999999997</v>
      </c>
      <c r="K76" s="53">
        <v>123957.4</v>
      </c>
      <c r="L76" s="53">
        <v>22438.5</v>
      </c>
      <c r="M76" s="53">
        <v>51561.7</v>
      </c>
      <c r="N76" s="10"/>
      <c r="O76" s="35">
        <f t="shared" si="1"/>
        <v>0</v>
      </c>
      <c r="P76" s="10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37" t="s">
        <v>139</v>
      </c>
      <c r="B77" s="53">
        <v>265673.09999999998</v>
      </c>
      <c r="C77" s="53">
        <v>84420.3</v>
      </c>
      <c r="D77" s="53">
        <v>43844.4</v>
      </c>
      <c r="E77" s="53">
        <v>0</v>
      </c>
      <c r="F77" s="53">
        <v>0</v>
      </c>
      <c r="G77" s="53">
        <v>710.6</v>
      </c>
      <c r="H77" s="53">
        <v>1152.9000000000001</v>
      </c>
      <c r="I77" s="22">
        <v>4070</v>
      </c>
      <c r="J77" s="53">
        <v>16788</v>
      </c>
      <c r="K77" s="53">
        <v>70086.5</v>
      </c>
      <c r="L77" s="53">
        <v>11704.4</v>
      </c>
      <c r="M77" s="53">
        <v>32896</v>
      </c>
      <c r="N77" s="10"/>
      <c r="O77" s="35">
        <f t="shared" si="1"/>
        <v>0</v>
      </c>
      <c r="P77" s="10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37" t="s">
        <v>140</v>
      </c>
      <c r="B78" s="53">
        <v>238566.6</v>
      </c>
      <c r="C78" s="53">
        <v>50130.3</v>
      </c>
      <c r="D78" s="53">
        <v>59854</v>
      </c>
      <c r="E78" s="53">
        <v>0</v>
      </c>
      <c r="F78" s="53">
        <v>0</v>
      </c>
      <c r="G78" s="53">
        <v>3969.3</v>
      </c>
      <c r="H78" s="53">
        <v>229.2</v>
      </c>
      <c r="I78" s="22">
        <v>3851</v>
      </c>
      <c r="J78" s="53">
        <v>19026.400000000001</v>
      </c>
      <c r="K78" s="53">
        <v>67783.199999999997</v>
      </c>
      <c r="L78" s="53">
        <v>14085.5</v>
      </c>
      <c r="M78" s="53">
        <v>19637.7</v>
      </c>
      <c r="N78" s="10"/>
      <c r="O78" s="35">
        <f t="shared" si="1"/>
        <v>0</v>
      </c>
      <c r="P78" s="10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37" t="s">
        <v>141</v>
      </c>
      <c r="B79" s="53">
        <v>171239.4</v>
      </c>
      <c r="C79" s="53">
        <v>67714.7</v>
      </c>
      <c r="D79" s="53">
        <v>26288.9</v>
      </c>
      <c r="E79" s="53">
        <v>0</v>
      </c>
      <c r="F79" s="53">
        <v>0</v>
      </c>
      <c r="G79" s="53">
        <v>2528.3000000000002</v>
      </c>
      <c r="H79" s="53">
        <v>171.9</v>
      </c>
      <c r="I79" s="22">
        <v>4088.8</v>
      </c>
      <c r="J79" s="53">
        <v>11192</v>
      </c>
      <c r="K79" s="53">
        <v>39347.5</v>
      </c>
      <c r="L79" s="53">
        <v>6412.8</v>
      </c>
      <c r="M79" s="53">
        <v>13494.5</v>
      </c>
      <c r="N79" s="10"/>
      <c r="O79" s="35">
        <f t="shared" si="1"/>
        <v>0</v>
      </c>
      <c r="P79" s="10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37" t="s">
        <v>142</v>
      </c>
      <c r="B80" s="53">
        <v>634661.5</v>
      </c>
      <c r="C80" s="53">
        <v>44239.5</v>
      </c>
      <c r="D80" s="53">
        <v>78466.2</v>
      </c>
      <c r="E80" s="53">
        <v>0</v>
      </c>
      <c r="F80" s="53">
        <v>50604.5</v>
      </c>
      <c r="G80" s="53">
        <v>206970.4</v>
      </c>
      <c r="H80" s="53">
        <v>9497.9</v>
      </c>
      <c r="I80" s="22">
        <v>24133.8</v>
      </c>
      <c r="J80" s="53">
        <v>26860.9</v>
      </c>
      <c r="K80" s="53">
        <v>146624.29999999999</v>
      </c>
      <c r="L80" s="53">
        <v>11823.9</v>
      </c>
      <c r="M80" s="53">
        <v>35440.1</v>
      </c>
      <c r="N80" s="10"/>
      <c r="O80" s="35">
        <f t="shared" si="1"/>
        <v>0</v>
      </c>
      <c r="P80" s="10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37" t="s">
        <v>143</v>
      </c>
      <c r="B81" s="53">
        <v>868470.8</v>
      </c>
      <c r="C81" s="53">
        <v>134685.70000000001</v>
      </c>
      <c r="D81" s="53">
        <v>53992.1</v>
      </c>
      <c r="E81" s="53">
        <v>0</v>
      </c>
      <c r="F81" s="53">
        <v>0</v>
      </c>
      <c r="G81" s="53">
        <v>102484.6</v>
      </c>
      <c r="H81" s="53">
        <v>9857.9</v>
      </c>
      <c r="I81" s="22">
        <v>18969.2</v>
      </c>
      <c r="J81" s="53">
        <v>109681.9</v>
      </c>
      <c r="K81" s="53">
        <v>230215.8</v>
      </c>
      <c r="L81" s="53">
        <v>66118.5</v>
      </c>
      <c r="M81" s="53">
        <v>142465.1</v>
      </c>
      <c r="N81" s="10"/>
      <c r="O81" s="35">
        <f t="shared" si="1"/>
        <v>0</v>
      </c>
      <c r="P81" s="10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37" t="s">
        <v>42</v>
      </c>
      <c r="B82" s="53">
        <v>6706495.4000000004</v>
      </c>
      <c r="C82" s="53">
        <v>266498.8</v>
      </c>
      <c r="D82" s="53">
        <v>22150.7</v>
      </c>
      <c r="E82" s="53">
        <v>0</v>
      </c>
      <c r="F82" s="53">
        <v>0</v>
      </c>
      <c r="G82" s="53">
        <v>780779.9</v>
      </c>
      <c r="H82" s="53">
        <v>36160.6</v>
      </c>
      <c r="I82" s="22">
        <v>183228.3</v>
      </c>
      <c r="J82" s="53">
        <v>554005.6</v>
      </c>
      <c r="K82" s="53">
        <v>1552364.9</v>
      </c>
      <c r="L82" s="53">
        <v>438024.5</v>
      </c>
      <c r="M82" s="53">
        <v>2873282.1</v>
      </c>
      <c r="N82" s="10"/>
      <c r="O82" s="35">
        <f t="shared" si="1"/>
        <v>0</v>
      </c>
      <c r="P82" s="10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37" t="s">
        <v>144</v>
      </c>
      <c r="B83" s="53">
        <v>159854.39999999999</v>
      </c>
      <c r="C83" s="53">
        <v>13228.9</v>
      </c>
      <c r="D83" s="53">
        <v>51984.2</v>
      </c>
      <c r="E83" s="53">
        <v>0</v>
      </c>
      <c r="F83" s="53">
        <v>0</v>
      </c>
      <c r="G83" s="53">
        <v>5.2</v>
      </c>
      <c r="H83" s="53">
        <v>449</v>
      </c>
      <c r="I83" s="22">
        <v>2618.1999999999998</v>
      </c>
      <c r="J83" s="53">
        <v>15668.8</v>
      </c>
      <c r="K83" s="53">
        <v>43017.2</v>
      </c>
      <c r="L83" s="53">
        <v>9354.6</v>
      </c>
      <c r="M83" s="53">
        <v>23528.3</v>
      </c>
      <c r="N83" s="10"/>
      <c r="O83" s="35">
        <f t="shared" si="1"/>
        <v>0</v>
      </c>
      <c r="P83" s="10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37" t="s">
        <v>43</v>
      </c>
      <c r="B84" s="53">
        <v>266691.90000000002</v>
      </c>
      <c r="C84" s="53">
        <v>14719.5</v>
      </c>
      <c r="D84" s="53">
        <v>52949.599999999999</v>
      </c>
      <c r="E84" s="53">
        <v>0</v>
      </c>
      <c r="F84" s="53">
        <v>0</v>
      </c>
      <c r="G84" s="53">
        <v>10750.8</v>
      </c>
      <c r="H84" s="53">
        <v>1209.5999999999999</v>
      </c>
      <c r="I84" s="22">
        <v>16972.400000000001</v>
      </c>
      <c r="J84" s="53">
        <v>31337.7</v>
      </c>
      <c r="K84" s="53">
        <v>82723.7</v>
      </c>
      <c r="L84" s="53">
        <v>13612.9</v>
      </c>
      <c r="M84" s="53">
        <v>42415.7</v>
      </c>
      <c r="N84" s="10"/>
      <c r="O84" s="35">
        <f t="shared" si="1"/>
        <v>0</v>
      </c>
      <c r="P84" s="10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s="87" customFormat="1" ht="15.75" x14ac:dyDescent="0.25">
      <c r="A85" s="61" t="s">
        <v>150</v>
      </c>
      <c r="B85" s="53">
        <v>265250.40000000002</v>
      </c>
      <c r="C85" s="53">
        <v>49087.4</v>
      </c>
      <c r="D85" s="53">
        <v>54168.9</v>
      </c>
      <c r="E85" s="53">
        <v>0</v>
      </c>
      <c r="F85" s="53">
        <v>0</v>
      </c>
      <c r="G85" s="53">
        <v>14346.9</v>
      </c>
      <c r="H85" s="53">
        <v>401.1</v>
      </c>
      <c r="I85" s="53">
        <v>12723.3</v>
      </c>
      <c r="J85" s="53">
        <v>23503.3</v>
      </c>
      <c r="K85" s="53">
        <v>70648.2</v>
      </c>
      <c r="L85" s="53">
        <v>14721.7</v>
      </c>
      <c r="M85" s="53">
        <v>25649.599999999999</v>
      </c>
      <c r="N85" s="62"/>
      <c r="O85" s="35">
        <f t="shared" si="1"/>
        <v>0</v>
      </c>
      <c r="P85" s="62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ht="15.75" x14ac:dyDescent="0.25">
      <c r="A86" s="44" t="s">
        <v>44</v>
      </c>
      <c r="B86" s="53">
        <v>635879</v>
      </c>
      <c r="C86" s="53">
        <v>115422.6</v>
      </c>
      <c r="D86" s="53">
        <v>124272.3</v>
      </c>
      <c r="E86" s="53">
        <v>0</v>
      </c>
      <c r="F86" s="53">
        <v>0</v>
      </c>
      <c r="G86" s="53">
        <v>67380</v>
      </c>
      <c r="H86" s="53">
        <v>1261.5999999999999</v>
      </c>
      <c r="I86" s="22">
        <v>8536.9</v>
      </c>
      <c r="J86" s="53">
        <v>49244.9</v>
      </c>
      <c r="K86" s="53">
        <v>169222</v>
      </c>
      <c r="L86" s="53">
        <v>34659.300000000003</v>
      </c>
      <c r="M86" s="53">
        <v>65879.399999999994</v>
      </c>
      <c r="N86" s="10"/>
      <c r="O86" s="35">
        <f t="shared" si="1"/>
        <v>0</v>
      </c>
      <c r="P86" s="10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38" t="s">
        <v>104</v>
      </c>
      <c r="B87" s="33">
        <v>649942.19999999995</v>
      </c>
      <c r="C87" s="33">
        <v>322970.59999999998</v>
      </c>
      <c r="D87" s="33">
        <v>57343.199999999997</v>
      </c>
      <c r="E87" s="33">
        <v>30673.8</v>
      </c>
      <c r="F87" s="33">
        <v>6402.5</v>
      </c>
      <c r="G87" s="33">
        <v>12123.8</v>
      </c>
      <c r="H87" s="33">
        <v>401.1</v>
      </c>
      <c r="I87" s="17">
        <v>16546.099999999999</v>
      </c>
      <c r="J87" s="33">
        <v>32456.9</v>
      </c>
      <c r="K87" s="33">
        <v>127954.8</v>
      </c>
      <c r="L87" s="33">
        <v>10702.6</v>
      </c>
      <c r="M87" s="33">
        <v>32366.799999999999</v>
      </c>
      <c r="N87" s="9"/>
      <c r="O87" s="35">
        <f t="shared" si="1"/>
        <v>0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38" t="s">
        <v>105</v>
      </c>
      <c r="B88" s="33">
        <v>352113.2</v>
      </c>
      <c r="C88" s="33">
        <v>29439.599999999999</v>
      </c>
      <c r="D88" s="33">
        <v>59621</v>
      </c>
      <c r="E88" s="33">
        <v>0</v>
      </c>
      <c r="F88" s="33">
        <v>0</v>
      </c>
      <c r="G88" s="33">
        <v>36384.800000000003</v>
      </c>
      <c r="H88" s="33">
        <v>1363.2</v>
      </c>
      <c r="I88" s="17">
        <v>15433.4</v>
      </c>
      <c r="J88" s="33">
        <v>38052.9</v>
      </c>
      <c r="K88" s="33">
        <v>113039.7</v>
      </c>
      <c r="L88" s="33">
        <v>13990.8</v>
      </c>
      <c r="M88" s="33">
        <v>44787.8</v>
      </c>
      <c r="N88" s="9"/>
      <c r="O88" s="35">
        <f t="shared" si="1"/>
        <v>0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38" t="s">
        <v>106</v>
      </c>
      <c r="B89" s="33">
        <v>664580.80000000005</v>
      </c>
      <c r="C89" s="33">
        <v>37439</v>
      </c>
      <c r="D89" s="33">
        <v>33109</v>
      </c>
      <c r="E89" s="33">
        <v>0</v>
      </c>
      <c r="F89" s="33">
        <v>1785.3</v>
      </c>
      <c r="G89" s="33">
        <v>176842.3</v>
      </c>
      <c r="H89" s="33">
        <v>5155.5</v>
      </c>
      <c r="I89" s="17">
        <v>38170.1</v>
      </c>
      <c r="J89" s="33">
        <v>87297.8</v>
      </c>
      <c r="K89" s="33">
        <v>172545.1</v>
      </c>
      <c r="L89" s="33">
        <v>32970.9</v>
      </c>
      <c r="M89" s="33">
        <v>79265.8</v>
      </c>
      <c r="N89" s="9"/>
      <c r="O89" s="35">
        <f t="shared" si="1"/>
        <v>0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38" t="s">
        <v>107</v>
      </c>
      <c r="B90" s="33">
        <v>361720.3</v>
      </c>
      <c r="C90" s="33">
        <v>21520.400000000001</v>
      </c>
      <c r="D90" s="33">
        <v>53587.7</v>
      </c>
      <c r="E90" s="33">
        <v>0</v>
      </c>
      <c r="F90" s="33">
        <v>5725.3</v>
      </c>
      <c r="G90" s="33">
        <v>104945.2</v>
      </c>
      <c r="H90" s="33">
        <v>1033.3</v>
      </c>
      <c r="I90" s="17">
        <v>29662.1</v>
      </c>
      <c r="J90" s="33">
        <v>19026.400000000001</v>
      </c>
      <c r="K90" s="33">
        <v>73187.100000000006</v>
      </c>
      <c r="L90" s="33">
        <v>10822.2</v>
      </c>
      <c r="M90" s="33">
        <v>42210.6</v>
      </c>
      <c r="N90" s="9"/>
      <c r="O90" s="35">
        <f t="shared" si="1"/>
        <v>0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38" t="s">
        <v>108</v>
      </c>
      <c r="B91" s="33">
        <v>137073</v>
      </c>
      <c r="C91" s="33">
        <v>7821.2</v>
      </c>
      <c r="D91" s="33">
        <v>35834.400000000001</v>
      </c>
      <c r="E91" s="33">
        <v>0</v>
      </c>
      <c r="F91" s="33">
        <v>0</v>
      </c>
      <c r="G91" s="33">
        <v>1.9</v>
      </c>
      <c r="H91" s="33">
        <v>2481.4</v>
      </c>
      <c r="I91" s="17">
        <v>5206.1000000000004</v>
      </c>
      <c r="J91" s="33">
        <v>16788</v>
      </c>
      <c r="K91" s="33">
        <v>36487.4</v>
      </c>
      <c r="L91" s="33">
        <v>9354.6</v>
      </c>
      <c r="M91" s="33">
        <v>23098</v>
      </c>
      <c r="N91" s="9"/>
      <c r="O91" s="35">
        <f t="shared" si="1"/>
        <v>0</v>
      </c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24" t="s">
        <v>45</v>
      </c>
      <c r="B92" s="54">
        <v>138973.9</v>
      </c>
      <c r="C92" s="54">
        <v>4681</v>
      </c>
      <c r="D92" s="54">
        <v>37960.400000000001</v>
      </c>
      <c r="E92" s="57">
        <v>0</v>
      </c>
      <c r="F92" s="57">
        <v>0</v>
      </c>
      <c r="G92" s="54">
        <v>2373.5</v>
      </c>
      <c r="H92" s="54">
        <v>573</v>
      </c>
      <c r="I92" s="30">
        <v>21597</v>
      </c>
      <c r="J92" s="57">
        <v>13430.4</v>
      </c>
      <c r="K92" s="57">
        <v>31959.7</v>
      </c>
      <c r="L92" s="57">
        <v>7578</v>
      </c>
      <c r="M92" s="57">
        <v>18820.900000000001</v>
      </c>
      <c r="N92" s="30"/>
      <c r="O92" s="35">
        <f t="shared" si="1"/>
        <v>0</v>
      </c>
      <c r="P92" s="13"/>
      <c r="Q92" s="13"/>
      <c r="R92" s="13"/>
      <c r="S92" s="13"/>
      <c r="T92" s="9"/>
      <c r="U92" s="9"/>
      <c r="V92" s="9"/>
      <c r="W92" s="9"/>
      <c r="X92" s="9"/>
      <c r="Y92" s="9"/>
      <c r="Z92" s="9"/>
    </row>
    <row r="93" spans="1:26" ht="15.75" x14ac:dyDescent="0.25">
      <c r="A93" s="24" t="s">
        <v>46</v>
      </c>
      <c r="B93" s="54">
        <v>222567.9</v>
      </c>
      <c r="C93" s="54">
        <v>24538</v>
      </c>
      <c r="D93" s="54">
        <v>45642.6</v>
      </c>
      <c r="E93" s="54">
        <v>0</v>
      </c>
      <c r="F93" s="54">
        <v>0</v>
      </c>
      <c r="G93" s="54">
        <v>47984.9</v>
      </c>
      <c r="H93" s="54">
        <v>286.5</v>
      </c>
      <c r="I93" s="29">
        <v>13351.2</v>
      </c>
      <c r="J93" s="54">
        <v>15668.8</v>
      </c>
      <c r="K93" s="54">
        <v>41687.5</v>
      </c>
      <c r="L93" s="54">
        <v>7836.4</v>
      </c>
      <c r="M93" s="54">
        <v>25572</v>
      </c>
      <c r="N93" s="29"/>
      <c r="O93" s="35">
        <f t="shared" si="1"/>
        <v>0</v>
      </c>
      <c r="P93" s="12"/>
      <c r="Q93" s="11"/>
      <c r="R93" s="11"/>
      <c r="S93" s="11"/>
      <c r="T93" s="9"/>
      <c r="U93" s="9"/>
      <c r="V93" s="9"/>
      <c r="W93" s="9"/>
      <c r="X93" s="9"/>
      <c r="Y93" s="9"/>
      <c r="Z93" s="9"/>
    </row>
    <row r="94" spans="1:26" ht="15.75" x14ac:dyDescent="0.25">
      <c r="A94" s="24" t="s">
        <v>47</v>
      </c>
      <c r="B94" s="54">
        <v>573881.30000000005</v>
      </c>
      <c r="C94" s="54">
        <v>61160.7</v>
      </c>
      <c r="D94" s="54">
        <v>39221.300000000003</v>
      </c>
      <c r="E94" s="54">
        <v>0</v>
      </c>
      <c r="F94" s="54">
        <v>0</v>
      </c>
      <c r="G94" s="54">
        <v>112611.4</v>
      </c>
      <c r="H94" s="54">
        <v>2985.3</v>
      </c>
      <c r="I94" s="29">
        <v>8318.2999999999993</v>
      </c>
      <c r="J94" s="54">
        <v>57079.3</v>
      </c>
      <c r="K94" s="54">
        <v>137225.5</v>
      </c>
      <c r="L94" s="54">
        <v>29758.2</v>
      </c>
      <c r="M94" s="54">
        <v>125521.3</v>
      </c>
      <c r="N94" s="29"/>
      <c r="O94" s="35">
        <f t="shared" si="1"/>
        <v>0</v>
      </c>
      <c r="P94" s="11"/>
      <c r="Q94" s="11"/>
      <c r="R94" s="11"/>
      <c r="S94" s="11"/>
      <c r="T94" s="9"/>
      <c r="U94" s="9"/>
      <c r="V94" s="9"/>
      <c r="W94" s="9"/>
      <c r="X94" s="9"/>
      <c r="Y94" s="9"/>
      <c r="Z94" s="9"/>
    </row>
    <row r="95" spans="1:26" ht="15.75" x14ac:dyDescent="0.25">
      <c r="A95" s="24" t="s">
        <v>48</v>
      </c>
      <c r="B95" s="54">
        <v>176050.2</v>
      </c>
      <c r="C95" s="54">
        <v>19524.7</v>
      </c>
      <c r="D95" s="54">
        <v>42741.7</v>
      </c>
      <c r="E95" s="54">
        <v>0</v>
      </c>
      <c r="F95" s="54">
        <v>0</v>
      </c>
      <c r="G95" s="54">
        <v>17650.3</v>
      </c>
      <c r="H95" s="54">
        <v>794.1</v>
      </c>
      <c r="I95" s="29">
        <v>6331.5</v>
      </c>
      <c r="J95" s="54">
        <v>16788</v>
      </c>
      <c r="K95" s="54">
        <v>46166.9</v>
      </c>
      <c r="L95" s="54">
        <v>8019.1</v>
      </c>
      <c r="M95" s="54">
        <v>18033.900000000001</v>
      </c>
      <c r="N95" s="29"/>
      <c r="O95" s="35">
        <f t="shared" si="1"/>
        <v>0</v>
      </c>
      <c r="P95" s="11"/>
      <c r="Q95" s="11"/>
      <c r="R95" s="11"/>
      <c r="S95" s="11"/>
      <c r="T95" s="9"/>
      <c r="U95" s="9"/>
      <c r="V95" s="9"/>
      <c r="W95" s="9"/>
      <c r="X95" s="9"/>
      <c r="Y95" s="9"/>
      <c r="Z95" s="9"/>
    </row>
    <row r="96" spans="1:26" ht="15.75" x14ac:dyDescent="0.25">
      <c r="A96" s="24" t="s">
        <v>49</v>
      </c>
      <c r="B96" s="54">
        <v>202924.5</v>
      </c>
      <c r="C96" s="54">
        <v>39534.1</v>
      </c>
      <c r="D96" s="54">
        <v>45358.8</v>
      </c>
      <c r="E96" s="54">
        <v>0</v>
      </c>
      <c r="F96" s="54">
        <v>0</v>
      </c>
      <c r="G96" s="54">
        <v>26441.200000000001</v>
      </c>
      <c r="H96" s="54">
        <v>343.8</v>
      </c>
      <c r="I96" s="29">
        <v>2362.6999999999998</v>
      </c>
      <c r="J96" s="54">
        <v>14549.6</v>
      </c>
      <c r="K96" s="54">
        <v>44322</v>
      </c>
      <c r="L96" s="54">
        <v>9915.2000000000007</v>
      </c>
      <c r="M96" s="54">
        <v>20097.099999999999</v>
      </c>
      <c r="N96" s="29"/>
      <c r="O96" s="35">
        <f t="shared" si="1"/>
        <v>0</v>
      </c>
      <c r="P96" s="12"/>
      <c r="Q96" s="11"/>
      <c r="R96" s="11"/>
      <c r="S96" s="11"/>
      <c r="T96" s="9"/>
      <c r="U96" s="9"/>
      <c r="V96" s="9"/>
      <c r="W96" s="9"/>
      <c r="X96" s="9"/>
      <c r="Y96" s="9"/>
      <c r="Z96" s="9"/>
    </row>
    <row r="97" spans="1:26" ht="15.75" x14ac:dyDescent="0.25">
      <c r="A97" s="24" t="s">
        <v>50</v>
      </c>
      <c r="B97" s="54">
        <v>961316.2</v>
      </c>
      <c r="C97" s="54">
        <v>126407</v>
      </c>
      <c r="D97" s="54">
        <v>43416.6</v>
      </c>
      <c r="E97" s="54">
        <v>0</v>
      </c>
      <c r="F97" s="54">
        <v>2831.9</v>
      </c>
      <c r="G97" s="54">
        <v>20267.400000000001</v>
      </c>
      <c r="H97" s="54">
        <v>4197.3</v>
      </c>
      <c r="I97" s="29">
        <v>69819.5</v>
      </c>
      <c r="J97" s="54">
        <v>109681.9</v>
      </c>
      <c r="K97" s="54">
        <v>281705</v>
      </c>
      <c r="L97" s="54">
        <v>61929.3</v>
      </c>
      <c r="M97" s="54">
        <v>241060.3</v>
      </c>
      <c r="N97" s="29"/>
      <c r="O97" s="35">
        <f t="shared" si="1"/>
        <v>0</v>
      </c>
      <c r="P97" s="11"/>
      <c r="Q97" s="11"/>
      <c r="R97" s="11"/>
      <c r="S97" s="11"/>
      <c r="T97" s="9"/>
      <c r="U97" s="9"/>
      <c r="V97" s="9"/>
      <c r="W97" s="9"/>
      <c r="X97" s="9"/>
      <c r="Y97" s="9"/>
      <c r="Z97" s="9"/>
    </row>
    <row r="98" spans="1:26" ht="15.75" x14ac:dyDescent="0.25">
      <c r="A98" s="24" t="s">
        <v>114</v>
      </c>
      <c r="B98" s="54">
        <v>601450.5</v>
      </c>
      <c r="C98" s="54">
        <v>145148</v>
      </c>
      <c r="D98" s="54">
        <v>92157</v>
      </c>
      <c r="E98" s="54">
        <v>0</v>
      </c>
      <c r="F98" s="54">
        <v>0</v>
      </c>
      <c r="G98" s="54">
        <v>21572.5</v>
      </c>
      <c r="H98" s="54">
        <v>2136.6</v>
      </c>
      <c r="I98" s="29">
        <v>5331.1</v>
      </c>
      <c r="J98" s="54">
        <v>53721.7</v>
      </c>
      <c r="K98" s="54">
        <v>184639</v>
      </c>
      <c r="L98" s="54">
        <v>35188.400000000001</v>
      </c>
      <c r="M98" s="54">
        <v>61556.2</v>
      </c>
      <c r="N98" s="29"/>
      <c r="O98" s="35">
        <f t="shared" si="1"/>
        <v>0</v>
      </c>
      <c r="P98" s="12"/>
      <c r="Q98" s="11"/>
      <c r="R98" s="11"/>
      <c r="S98" s="11"/>
      <c r="T98" s="9"/>
      <c r="U98" s="9"/>
      <c r="V98" s="9"/>
      <c r="W98" s="9"/>
      <c r="X98" s="9"/>
      <c r="Y98" s="9"/>
      <c r="Z98" s="9"/>
    </row>
    <row r="99" spans="1:26" ht="15.75" x14ac:dyDescent="0.25">
      <c r="A99" s="24" t="s">
        <v>51</v>
      </c>
      <c r="B99" s="54">
        <v>2119885.5</v>
      </c>
      <c r="C99" s="54">
        <v>59931.7</v>
      </c>
      <c r="D99" s="54">
        <v>104896.6</v>
      </c>
      <c r="E99" s="54">
        <v>0</v>
      </c>
      <c r="F99" s="54">
        <v>249513.7</v>
      </c>
      <c r="G99" s="54">
        <v>826228.9</v>
      </c>
      <c r="H99" s="54">
        <v>28209</v>
      </c>
      <c r="I99" s="29">
        <v>37939.5</v>
      </c>
      <c r="J99" s="54">
        <v>138781.20000000001</v>
      </c>
      <c r="K99" s="54">
        <v>467799</v>
      </c>
      <c r="L99" s="54">
        <v>70225.8</v>
      </c>
      <c r="M99" s="54">
        <v>136360.1</v>
      </c>
      <c r="N99" s="29"/>
      <c r="O99" s="35">
        <f t="shared" si="1"/>
        <v>0</v>
      </c>
      <c r="P99" s="11"/>
      <c r="Q99" s="11"/>
      <c r="R99" s="11"/>
      <c r="S99" s="11"/>
      <c r="T99" s="9"/>
      <c r="U99" s="9"/>
      <c r="V99" s="9"/>
      <c r="W99" s="9"/>
      <c r="X99" s="9"/>
      <c r="Y99" s="9"/>
      <c r="Z99" s="9"/>
    </row>
    <row r="100" spans="1:26" ht="15.75" x14ac:dyDescent="0.25">
      <c r="A100" s="24" t="s">
        <v>52</v>
      </c>
      <c r="B100" s="54">
        <v>359532.5</v>
      </c>
      <c r="C100" s="54">
        <v>93131.1</v>
      </c>
      <c r="D100" s="54">
        <v>56108.9</v>
      </c>
      <c r="E100" s="54">
        <v>0</v>
      </c>
      <c r="F100" s="54">
        <v>4001.6</v>
      </c>
      <c r="G100" s="54">
        <v>28.6</v>
      </c>
      <c r="H100" s="54">
        <v>632.1</v>
      </c>
      <c r="I100" s="29">
        <v>11588.3</v>
      </c>
      <c r="J100" s="54">
        <v>32456.9</v>
      </c>
      <c r="K100" s="54">
        <v>106288.7</v>
      </c>
      <c r="L100" s="54">
        <v>15660.2</v>
      </c>
      <c r="M100" s="54">
        <v>39636.1</v>
      </c>
      <c r="N100" s="29"/>
      <c r="O100" s="35">
        <f t="shared" si="1"/>
        <v>0</v>
      </c>
      <c r="P100" s="11"/>
      <c r="Q100" s="11"/>
      <c r="R100" s="11"/>
      <c r="S100" s="11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24" t="s">
        <v>53</v>
      </c>
      <c r="B101" s="54">
        <v>607588.19999999995</v>
      </c>
      <c r="C101" s="54">
        <v>212234</v>
      </c>
      <c r="D101" s="54">
        <v>82627.3</v>
      </c>
      <c r="E101" s="54">
        <v>0</v>
      </c>
      <c r="F101" s="54">
        <v>0</v>
      </c>
      <c r="G101" s="54">
        <v>6612.1</v>
      </c>
      <c r="H101" s="54">
        <v>1538.5</v>
      </c>
      <c r="I101" s="29">
        <v>4135.5</v>
      </c>
      <c r="J101" s="54">
        <v>58198.6</v>
      </c>
      <c r="K101" s="54">
        <v>131458.79999999999</v>
      </c>
      <c r="L101" s="54">
        <v>36933.5</v>
      </c>
      <c r="M101" s="54">
        <v>73849.899999999994</v>
      </c>
      <c r="N101" s="29"/>
      <c r="O101" s="35">
        <f t="shared" si="1"/>
        <v>0</v>
      </c>
      <c r="P101" s="11"/>
      <c r="Q101" s="11"/>
      <c r="R101" s="11"/>
      <c r="S101" s="11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24" t="s">
        <v>54</v>
      </c>
      <c r="B102" s="54">
        <v>305800.90000000002</v>
      </c>
      <c r="C102" s="54">
        <v>82034.3</v>
      </c>
      <c r="D102" s="54">
        <v>50485.7</v>
      </c>
      <c r="E102" s="54">
        <v>0</v>
      </c>
      <c r="F102" s="54">
        <v>0</v>
      </c>
      <c r="G102" s="54">
        <v>58970.8</v>
      </c>
      <c r="H102" s="54">
        <v>515.70000000000005</v>
      </c>
      <c r="I102" s="29">
        <v>2940.2</v>
      </c>
      <c r="J102" s="54">
        <v>16788</v>
      </c>
      <c r="K102" s="54">
        <v>62206.1</v>
      </c>
      <c r="L102" s="54">
        <v>8762.4</v>
      </c>
      <c r="M102" s="54">
        <v>23097.7</v>
      </c>
      <c r="N102" s="29"/>
      <c r="O102" s="35">
        <f t="shared" si="1"/>
        <v>0</v>
      </c>
      <c r="P102" s="11"/>
      <c r="Q102" s="11"/>
      <c r="R102" s="11"/>
      <c r="S102" s="11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24" t="s">
        <v>55</v>
      </c>
      <c r="B103" s="54">
        <v>1201026.7</v>
      </c>
      <c r="C103" s="54">
        <v>314864.8</v>
      </c>
      <c r="D103" s="54">
        <v>49682.9</v>
      </c>
      <c r="E103" s="54">
        <v>0</v>
      </c>
      <c r="F103" s="54">
        <v>0</v>
      </c>
      <c r="G103" s="54">
        <v>80852</v>
      </c>
      <c r="H103" s="54">
        <v>9385</v>
      </c>
      <c r="I103" s="29">
        <v>55298.9</v>
      </c>
      <c r="J103" s="54">
        <v>113039.5</v>
      </c>
      <c r="K103" s="54">
        <v>339493</v>
      </c>
      <c r="L103" s="54">
        <v>71227.5</v>
      </c>
      <c r="M103" s="54">
        <v>167183.1</v>
      </c>
      <c r="N103" s="29"/>
      <c r="O103" s="35">
        <f t="shared" si="1"/>
        <v>0</v>
      </c>
      <c r="P103" s="11"/>
      <c r="Q103" s="11"/>
      <c r="R103" s="11"/>
      <c r="S103" s="11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24" t="s">
        <v>56</v>
      </c>
      <c r="B104" s="54">
        <v>74018.3</v>
      </c>
      <c r="C104" s="54">
        <v>9441.5</v>
      </c>
      <c r="D104" s="54">
        <v>40218.800000000003</v>
      </c>
      <c r="E104" s="54">
        <v>0</v>
      </c>
      <c r="F104" s="54">
        <v>0</v>
      </c>
      <c r="G104" s="54">
        <v>1</v>
      </c>
      <c r="H104" s="54">
        <v>57.3</v>
      </c>
      <c r="I104" s="29">
        <v>4166.2</v>
      </c>
      <c r="J104" s="54">
        <v>3357.6</v>
      </c>
      <c r="K104" s="54">
        <v>7370.4</v>
      </c>
      <c r="L104" s="54">
        <v>226.8</v>
      </c>
      <c r="M104" s="54">
        <v>9178.7000000000007</v>
      </c>
      <c r="N104" s="29"/>
      <c r="O104" s="35">
        <f t="shared" si="1"/>
        <v>0</v>
      </c>
      <c r="P104" s="11"/>
      <c r="Q104" s="11"/>
      <c r="R104" s="11"/>
      <c r="S104" s="11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24" t="s">
        <v>57</v>
      </c>
      <c r="B105" s="54">
        <v>590004.4</v>
      </c>
      <c r="C105" s="54">
        <v>13463.3</v>
      </c>
      <c r="D105" s="54">
        <v>39796.800000000003</v>
      </c>
      <c r="E105" s="54">
        <v>0</v>
      </c>
      <c r="F105" s="54">
        <v>123.1</v>
      </c>
      <c r="G105" s="54">
        <v>257755</v>
      </c>
      <c r="H105" s="54">
        <v>6751.9</v>
      </c>
      <c r="I105" s="29">
        <v>24125</v>
      </c>
      <c r="J105" s="54">
        <v>57079.3</v>
      </c>
      <c r="K105" s="54">
        <v>118009.2</v>
      </c>
      <c r="L105" s="54">
        <v>19225.099999999999</v>
      </c>
      <c r="M105" s="54">
        <v>53675.7</v>
      </c>
      <c r="N105" s="29"/>
      <c r="O105" s="35">
        <f t="shared" si="1"/>
        <v>0</v>
      </c>
      <c r="P105" s="11"/>
      <c r="Q105" s="11"/>
      <c r="R105" s="11"/>
      <c r="S105" s="11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24" t="s">
        <v>151</v>
      </c>
      <c r="B106" s="54">
        <v>371082.5</v>
      </c>
      <c r="C106" s="54">
        <v>104254.1</v>
      </c>
      <c r="D106" s="54">
        <v>56406.7</v>
      </c>
      <c r="E106" s="54">
        <v>0</v>
      </c>
      <c r="F106" s="54">
        <v>0</v>
      </c>
      <c r="G106" s="54">
        <v>7</v>
      </c>
      <c r="H106" s="54">
        <v>401.1</v>
      </c>
      <c r="I106" s="29">
        <v>2394.1999999999998</v>
      </c>
      <c r="J106" s="54">
        <v>27980.1</v>
      </c>
      <c r="K106" s="54">
        <v>119583.8</v>
      </c>
      <c r="L106" s="54">
        <v>17556.5</v>
      </c>
      <c r="M106" s="54">
        <v>42499</v>
      </c>
      <c r="N106" s="29"/>
      <c r="O106" s="35">
        <f t="shared" si="1"/>
        <v>0</v>
      </c>
      <c r="P106" s="11"/>
      <c r="Q106" s="11"/>
      <c r="R106" s="11"/>
      <c r="S106" s="11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88" t="s">
        <v>58</v>
      </c>
      <c r="B107" s="54">
        <v>1284282.6000000001</v>
      </c>
      <c r="C107" s="54">
        <v>199327.9</v>
      </c>
      <c r="D107" s="54">
        <v>7923.4</v>
      </c>
      <c r="E107" s="54">
        <v>59.1</v>
      </c>
      <c r="F107" s="54">
        <v>0</v>
      </c>
      <c r="G107" s="54">
        <v>873167.9</v>
      </c>
      <c r="H107" s="54">
        <v>6535.1</v>
      </c>
      <c r="I107" s="29">
        <v>17838.2</v>
      </c>
      <c r="J107" s="54">
        <v>23503.3</v>
      </c>
      <c r="K107" s="54">
        <v>104569.5</v>
      </c>
      <c r="L107" s="54">
        <v>15843</v>
      </c>
      <c r="M107" s="54">
        <v>35515.199999999997</v>
      </c>
      <c r="N107" s="29"/>
      <c r="O107" s="35">
        <f t="shared" si="1"/>
        <v>0</v>
      </c>
      <c r="P107" s="11"/>
      <c r="Q107" s="11"/>
      <c r="R107" s="11"/>
      <c r="S107" s="11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24" t="s">
        <v>59</v>
      </c>
      <c r="B108" s="54">
        <v>202507.4</v>
      </c>
      <c r="C108" s="54">
        <v>7662.7</v>
      </c>
      <c r="D108" s="54">
        <v>70991.7</v>
      </c>
      <c r="E108" s="54">
        <v>0</v>
      </c>
      <c r="F108" s="54">
        <v>0</v>
      </c>
      <c r="G108" s="54">
        <v>28.6</v>
      </c>
      <c r="H108" s="54">
        <v>465</v>
      </c>
      <c r="I108" s="29">
        <v>9839.2000000000007</v>
      </c>
      <c r="J108" s="54">
        <v>17907.2</v>
      </c>
      <c r="K108" s="54">
        <v>62088.800000000003</v>
      </c>
      <c r="L108" s="54">
        <v>10475.9</v>
      </c>
      <c r="M108" s="54">
        <v>23048.3</v>
      </c>
      <c r="N108" s="29"/>
      <c r="O108" s="35">
        <f t="shared" si="1"/>
        <v>0</v>
      </c>
      <c r="P108" s="11"/>
      <c r="Q108" s="11"/>
      <c r="R108" s="11"/>
      <c r="S108" s="11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24" t="s">
        <v>188</v>
      </c>
      <c r="B109" s="54">
        <v>343703</v>
      </c>
      <c r="C109" s="54">
        <v>146165.79999999999</v>
      </c>
      <c r="D109" s="54">
        <v>59605.599999999999</v>
      </c>
      <c r="E109" s="54">
        <v>0</v>
      </c>
      <c r="F109" s="54">
        <v>0</v>
      </c>
      <c r="G109" s="54">
        <v>1404.1</v>
      </c>
      <c r="H109" s="54">
        <v>458.4</v>
      </c>
      <c r="I109" s="29">
        <v>4589.5</v>
      </c>
      <c r="J109" s="54">
        <v>19026.400000000001</v>
      </c>
      <c r="K109" s="54">
        <v>76124.899999999994</v>
      </c>
      <c r="L109" s="54">
        <v>10066.4</v>
      </c>
      <c r="M109" s="54">
        <v>26261.9</v>
      </c>
      <c r="N109" s="29"/>
      <c r="O109" s="35">
        <f t="shared" si="1"/>
        <v>0</v>
      </c>
      <c r="P109" s="11"/>
      <c r="Q109" s="11"/>
      <c r="R109" s="11"/>
      <c r="S109" s="11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24" t="s">
        <v>152</v>
      </c>
      <c r="B110" s="54">
        <v>461124.6</v>
      </c>
      <c r="C110" s="54">
        <v>165595.79999999999</v>
      </c>
      <c r="D110" s="54">
        <v>59662.5</v>
      </c>
      <c r="E110" s="54">
        <v>0</v>
      </c>
      <c r="F110" s="54">
        <v>0</v>
      </c>
      <c r="G110" s="54">
        <v>31366.7</v>
      </c>
      <c r="H110" s="54">
        <v>1263.5</v>
      </c>
      <c r="I110" s="29">
        <v>13570.1</v>
      </c>
      <c r="J110" s="54">
        <v>36933.699999999997</v>
      </c>
      <c r="K110" s="54">
        <v>95165.1</v>
      </c>
      <c r="L110" s="54">
        <v>18526.5</v>
      </c>
      <c r="M110" s="54">
        <v>39040.699999999997</v>
      </c>
      <c r="N110" s="29"/>
      <c r="O110" s="35">
        <f t="shared" si="1"/>
        <v>0</v>
      </c>
      <c r="P110" s="11"/>
      <c r="Q110" s="11"/>
      <c r="R110" s="11"/>
      <c r="S110" s="11"/>
      <c r="T110" s="9"/>
      <c r="U110" s="9"/>
      <c r="V110" s="9"/>
      <c r="W110" s="9"/>
      <c r="X110" s="9"/>
      <c r="Y110" s="9"/>
      <c r="Z110" s="9"/>
    </row>
    <row r="111" spans="1:26" s="87" customFormat="1" ht="15.75" x14ac:dyDescent="0.25">
      <c r="A111" s="63" t="s">
        <v>153</v>
      </c>
      <c r="B111" s="54">
        <v>143970</v>
      </c>
      <c r="C111" s="54">
        <v>24790.3</v>
      </c>
      <c r="D111" s="54">
        <v>37455.300000000003</v>
      </c>
      <c r="E111" s="54">
        <v>0</v>
      </c>
      <c r="F111" s="54">
        <v>0</v>
      </c>
      <c r="G111" s="54">
        <v>11.6</v>
      </c>
      <c r="H111" s="54">
        <v>229.2</v>
      </c>
      <c r="I111" s="54">
        <v>3495.1</v>
      </c>
      <c r="J111" s="54">
        <v>11192</v>
      </c>
      <c r="K111" s="54">
        <v>40277.699999999997</v>
      </c>
      <c r="L111" s="54">
        <v>6488.3</v>
      </c>
      <c r="M111" s="54">
        <v>20030.5</v>
      </c>
      <c r="N111" s="54"/>
      <c r="O111" s="35">
        <f t="shared" si="1"/>
        <v>0</v>
      </c>
      <c r="P111" s="64"/>
      <c r="Q111" s="64"/>
      <c r="R111" s="64"/>
      <c r="S111" s="64"/>
      <c r="T111" s="46"/>
      <c r="U111" s="46"/>
      <c r="V111" s="46"/>
      <c r="W111" s="46"/>
      <c r="X111" s="46"/>
      <c r="Y111" s="46"/>
      <c r="Z111" s="46"/>
    </row>
    <row r="112" spans="1:26" ht="15.75" x14ac:dyDescent="0.25">
      <c r="A112" s="24" t="s">
        <v>60</v>
      </c>
      <c r="B112" s="54">
        <v>308303</v>
      </c>
      <c r="C112" s="54">
        <v>63037.3</v>
      </c>
      <c r="D112" s="54">
        <v>37243.199999999997</v>
      </c>
      <c r="E112" s="54">
        <v>0</v>
      </c>
      <c r="F112" s="54">
        <v>0</v>
      </c>
      <c r="G112" s="54">
        <v>16843.400000000001</v>
      </c>
      <c r="H112" s="54">
        <v>1402.9</v>
      </c>
      <c r="I112" s="29">
        <v>5421.9</v>
      </c>
      <c r="J112" s="54">
        <v>29099.3</v>
      </c>
      <c r="K112" s="54">
        <v>97978.2</v>
      </c>
      <c r="L112" s="54">
        <v>19043.3</v>
      </c>
      <c r="M112" s="54">
        <v>38233.5</v>
      </c>
      <c r="N112" s="29"/>
      <c r="O112" s="35">
        <f t="shared" si="1"/>
        <v>0</v>
      </c>
      <c r="P112" s="11"/>
      <c r="Q112" s="11"/>
      <c r="R112" s="11"/>
      <c r="S112" s="11"/>
      <c r="T112" s="9"/>
      <c r="U112" s="9"/>
      <c r="V112" s="9"/>
      <c r="W112" s="9"/>
      <c r="X112" s="9"/>
      <c r="Y112" s="9"/>
      <c r="Z112" s="9"/>
    </row>
    <row r="113" spans="1:27" ht="15.75" x14ac:dyDescent="0.25">
      <c r="A113" s="25" t="s">
        <v>61</v>
      </c>
      <c r="B113" s="55">
        <v>387988.9</v>
      </c>
      <c r="C113" s="55">
        <v>45061.3</v>
      </c>
      <c r="D113" s="55">
        <v>62466.5</v>
      </c>
      <c r="E113" s="58">
        <v>0</v>
      </c>
      <c r="F113" s="58">
        <v>0</v>
      </c>
      <c r="G113" s="58">
        <v>69692</v>
      </c>
      <c r="H113" s="58">
        <v>1523.9</v>
      </c>
      <c r="I113" s="32">
        <v>11157.6</v>
      </c>
      <c r="J113" s="58">
        <v>38052.9</v>
      </c>
      <c r="K113" s="58">
        <v>93207.6</v>
      </c>
      <c r="L113" s="58">
        <v>15326.4</v>
      </c>
      <c r="M113" s="58">
        <v>51500.7</v>
      </c>
      <c r="N113" s="32"/>
      <c r="O113" s="35">
        <f t="shared" si="1"/>
        <v>0</v>
      </c>
      <c r="P113" s="16"/>
      <c r="Q113" s="15"/>
      <c r="R113" s="15"/>
      <c r="S113" s="15"/>
      <c r="T113" s="15"/>
      <c r="U113" s="15"/>
      <c r="V113" s="15"/>
      <c r="W113" s="14"/>
      <c r="X113" s="14"/>
      <c r="Y113" s="15"/>
      <c r="Z113" s="15"/>
      <c r="AA113" s="89"/>
    </row>
    <row r="114" spans="1:27" ht="18" customHeight="1" x14ac:dyDescent="0.25">
      <c r="A114" s="25" t="s">
        <v>154</v>
      </c>
      <c r="B114" s="55">
        <v>621221.6</v>
      </c>
      <c r="C114" s="55">
        <v>242057</v>
      </c>
      <c r="D114" s="55">
        <v>33660.9</v>
      </c>
      <c r="E114" s="55">
        <v>0</v>
      </c>
      <c r="F114" s="55">
        <v>0</v>
      </c>
      <c r="G114" s="55">
        <v>75187.5</v>
      </c>
      <c r="H114" s="55">
        <v>1924</v>
      </c>
      <c r="I114" s="31">
        <v>20354.2</v>
      </c>
      <c r="J114" s="55">
        <v>32456.9</v>
      </c>
      <c r="K114" s="55">
        <v>161421.5</v>
      </c>
      <c r="L114" s="55">
        <v>17115.400000000001</v>
      </c>
      <c r="M114" s="55">
        <v>37044.199999999997</v>
      </c>
      <c r="N114" s="31"/>
      <c r="O114" s="35">
        <f t="shared" si="1"/>
        <v>0</v>
      </c>
      <c r="P114" s="14"/>
      <c r="Q114" s="14"/>
      <c r="R114" s="14"/>
      <c r="S114" s="14"/>
      <c r="T114" s="14"/>
      <c r="U114" s="14"/>
      <c r="V114" s="14"/>
      <c r="W114" s="14"/>
      <c r="X114" s="14"/>
      <c r="Y114" s="16"/>
      <c r="Z114" s="16"/>
      <c r="AA114" s="90"/>
    </row>
    <row r="115" spans="1:27" ht="15.75" x14ac:dyDescent="0.25">
      <c r="A115" s="25" t="s">
        <v>155</v>
      </c>
      <c r="B115" s="55">
        <v>135405.9</v>
      </c>
      <c r="C115" s="55">
        <v>36437.800000000003</v>
      </c>
      <c r="D115" s="55">
        <v>13399.9</v>
      </c>
      <c r="E115" s="55">
        <v>0</v>
      </c>
      <c r="F115" s="55">
        <v>0</v>
      </c>
      <c r="G115" s="55">
        <v>2729</v>
      </c>
      <c r="H115" s="55">
        <v>171.9</v>
      </c>
      <c r="I115" s="31">
        <v>2899.7</v>
      </c>
      <c r="J115" s="55">
        <v>12311.2</v>
      </c>
      <c r="K115" s="55">
        <v>46369.8</v>
      </c>
      <c r="L115" s="55">
        <v>7080.6</v>
      </c>
      <c r="M115" s="55">
        <v>14006</v>
      </c>
      <c r="N115" s="31"/>
      <c r="O115" s="35">
        <f t="shared" si="1"/>
        <v>0</v>
      </c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91"/>
    </row>
    <row r="116" spans="1:27" ht="15.75" x14ac:dyDescent="0.25">
      <c r="A116" s="25" t="s">
        <v>156</v>
      </c>
      <c r="B116" s="55">
        <v>195253.9</v>
      </c>
      <c r="C116" s="55">
        <v>41541.4</v>
      </c>
      <c r="D116" s="55">
        <v>30368.799999999999</v>
      </c>
      <c r="E116" s="55">
        <v>0</v>
      </c>
      <c r="F116" s="55">
        <v>0</v>
      </c>
      <c r="G116" s="55">
        <v>42.1</v>
      </c>
      <c r="H116" s="55">
        <v>603.29999999999995</v>
      </c>
      <c r="I116" s="31">
        <v>4153.7</v>
      </c>
      <c r="J116" s="55">
        <v>20145.599999999999</v>
      </c>
      <c r="K116" s="55">
        <v>58984.5</v>
      </c>
      <c r="L116" s="55">
        <v>12340.5</v>
      </c>
      <c r="M116" s="55">
        <v>27074</v>
      </c>
      <c r="N116" s="31"/>
      <c r="O116" s="35">
        <f t="shared" si="1"/>
        <v>0</v>
      </c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92"/>
    </row>
    <row r="117" spans="1:27" ht="15.75" x14ac:dyDescent="0.25">
      <c r="A117" s="25" t="s">
        <v>161</v>
      </c>
      <c r="B117" s="55">
        <v>238955.6</v>
      </c>
      <c r="C117" s="55">
        <v>49411.9</v>
      </c>
      <c r="D117" s="55">
        <v>19190.099999999999</v>
      </c>
      <c r="E117" s="55">
        <v>0</v>
      </c>
      <c r="F117" s="55">
        <v>0</v>
      </c>
      <c r="G117" s="55">
        <v>24347.8</v>
      </c>
      <c r="H117" s="55">
        <v>916.9</v>
      </c>
      <c r="I117" s="31">
        <v>7424.8</v>
      </c>
      <c r="J117" s="55">
        <v>26860.9</v>
      </c>
      <c r="K117" s="55">
        <v>73839</v>
      </c>
      <c r="L117" s="55">
        <v>12674.3</v>
      </c>
      <c r="M117" s="55">
        <v>24289.9</v>
      </c>
      <c r="N117" s="31"/>
      <c r="O117" s="35">
        <f t="shared" si="1"/>
        <v>0</v>
      </c>
      <c r="P117" s="14"/>
      <c r="Q117" s="14"/>
      <c r="R117" s="14"/>
      <c r="S117" s="14"/>
      <c r="T117" s="14"/>
      <c r="U117" s="14"/>
      <c r="V117" s="14"/>
      <c r="W117" s="14"/>
      <c r="X117" s="14"/>
      <c r="Y117" s="28"/>
      <c r="Z117" s="14"/>
      <c r="AA117" s="93"/>
    </row>
    <row r="118" spans="1:27" ht="15.75" x14ac:dyDescent="0.25">
      <c r="A118" s="86" t="s">
        <v>62</v>
      </c>
      <c r="B118" s="55">
        <v>196824.7</v>
      </c>
      <c r="C118" s="55">
        <v>84288.3</v>
      </c>
      <c r="D118" s="55">
        <v>25083</v>
      </c>
      <c r="E118" s="55">
        <v>0</v>
      </c>
      <c r="F118" s="55">
        <v>0</v>
      </c>
      <c r="G118" s="55">
        <v>9.4</v>
      </c>
      <c r="H118" s="55">
        <v>229.2</v>
      </c>
      <c r="I118" s="31">
        <v>1775.9</v>
      </c>
      <c r="J118" s="55">
        <v>14549.6</v>
      </c>
      <c r="K118" s="55">
        <v>48957.1</v>
      </c>
      <c r="L118" s="55">
        <v>7716.7</v>
      </c>
      <c r="M118" s="55">
        <v>14215.5</v>
      </c>
      <c r="N118" s="31"/>
      <c r="O118" s="35">
        <f t="shared" si="1"/>
        <v>0</v>
      </c>
      <c r="P118" s="14"/>
      <c r="Q118" s="14"/>
      <c r="R118" s="16"/>
      <c r="S118" s="16"/>
      <c r="T118" s="14"/>
      <c r="U118" s="14"/>
      <c r="V118" s="14"/>
      <c r="W118" s="14"/>
      <c r="X118" s="14"/>
      <c r="Y118" s="14"/>
      <c r="Z118" s="14"/>
    </row>
    <row r="119" spans="1:27" ht="15.75" x14ac:dyDescent="0.25">
      <c r="A119" s="25" t="s">
        <v>157</v>
      </c>
      <c r="B119" s="55">
        <v>878757.3</v>
      </c>
      <c r="C119" s="55">
        <v>117718.8</v>
      </c>
      <c r="D119" s="55">
        <v>8013.5</v>
      </c>
      <c r="E119" s="55">
        <v>78</v>
      </c>
      <c r="F119" s="55">
        <v>985</v>
      </c>
      <c r="G119" s="55">
        <v>53953.599999999999</v>
      </c>
      <c r="H119" s="55">
        <v>7834.9</v>
      </c>
      <c r="I119" s="31">
        <v>31351</v>
      </c>
      <c r="J119" s="55">
        <v>116397.2</v>
      </c>
      <c r="K119" s="55">
        <v>315093.90000000002</v>
      </c>
      <c r="L119" s="55">
        <v>65916.7</v>
      </c>
      <c r="M119" s="55">
        <v>161414.70000000001</v>
      </c>
      <c r="N119" s="31"/>
      <c r="O119" s="35">
        <f t="shared" si="1"/>
        <v>0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7" ht="15.75" x14ac:dyDescent="0.25">
      <c r="A120" s="25" t="s">
        <v>63</v>
      </c>
      <c r="B120" s="55">
        <v>1175912.7</v>
      </c>
      <c r="C120" s="55">
        <v>549847.5</v>
      </c>
      <c r="D120" s="55">
        <v>12096.4</v>
      </c>
      <c r="E120" s="55">
        <v>81.3</v>
      </c>
      <c r="F120" s="55">
        <v>0</v>
      </c>
      <c r="G120" s="55">
        <v>291121.2</v>
      </c>
      <c r="H120" s="55">
        <v>13756.4</v>
      </c>
      <c r="I120" s="31">
        <v>12879.5</v>
      </c>
      <c r="J120" s="55">
        <v>52602.5</v>
      </c>
      <c r="K120" s="55">
        <v>144332.6</v>
      </c>
      <c r="L120" s="55">
        <v>24983.4</v>
      </c>
      <c r="M120" s="55">
        <v>74211.899999999994</v>
      </c>
      <c r="N120" s="31"/>
      <c r="O120" s="35">
        <f t="shared" si="1"/>
        <v>0</v>
      </c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7" ht="15.75" x14ac:dyDescent="0.25">
      <c r="A121" s="25" t="s">
        <v>64</v>
      </c>
      <c r="B121" s="55">
        <v>186510.4</v>
      </c>
      <c r="C121" s="55">
        <v>894</v>
      </c>
      <c r="D121" s="55">
        <v>25949.5</v>
      </c>
      <c r="E121" s="55">
        <v>0</v>
      </c>
      <c r="F121" s="55">
        <v>0</v>
      </c>
      <c r="G121" s="55">
        <v>1474.7</v>
      </c>
      <c r="H121" s="55">
        <v>1661.9</v>
      </c>
      <c r="I121" s="31">
        <v>6984.7</v>
      </c>
      <c r="J121" s="55">
        <v>30218.5</v>
      </c>
      <c r="K121" s="55">
        <v>55078.3</v>
      </c>
      <c r="L121" s="66">
        <v>11149.6</v>
      </c>
      <c r="M121" s="55">
        <v>53099.199999999997</v>
      </c>
      <c r="N121" s="31"/>
      <c r="O121" s="35">
        <f t="shared" si="1"/>
        <v>0</v>
      </c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7" ht="15.75" x14ac:dyDescent="0.25">
      <c r="A122" s="25" t="s">
        <v>65</v>
      </c>
      <c r="B122" s="55">
        <v>132113.60000000001</v>
      </c>
      <c r="C122" s="55">
        <v>13437.1</v>
      </c>
      <c r="D122" s="55">
        <v>30786.9</v>
      </c>
      <c r="E122" s="55">
        <v>0</v>
      </c>
      <c r="F122" s="55">
        <v>0</v>
      </c>
      <c r="G122" s="55">
        <v>23960</v>
      </c>
      <c r="H122" s="55">
        <v>286.5</v>
      </c>
      <c r="I122" s="31">
        <v>3466.3</v>
      </c>
      <c r="J122" s="55">
        <v>8953.6</v>
      </c>
      <c r="K122" s="55">
        <v>26819.5</v>
      </c>
      <c r="L122" s="55">
        <v>5927.8</v>
      </c>
      <c r="M122" s="55">
        <v>18475.900000000001</v>
      </c>
      <c r="N122" s="31"/>
      <c r="O122" s="35">
        <f t="shared" si="1"/>
        <v>0</v>
      </c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7" ht="15.75" x14ac:dyDescent="0.25">
      <c r="A123" s="26" t="s">
        <v>66</v>
      </c>
      <c r="B123" s="56">
        <v>1271065.5</v>
      </c>
      <c r="C123" s="36">
        <v>253198.9</v>
      </c>
      <c r="D123" s="56">
        <v>96453.3</v>
      </c>
      <c r="E123" s="56">
        <v>0</v>
      </c>
      <c r="F123" s="36">
        <v>25548.5</v>
      </c>
      <c r="G123" s="33">
        <v>62274.6</v>
      </c>
      <c r="H123" s="33">
        <v>9138.2000000000007</v>
      </c>
      <c r="I123" s="17">
        <v>71774.100000000006</v>
      </c>
      <c r="J123" s="33">
        <v>139900.5</v>
      </c>
      <c r="K123" s="33">
        <v>401395.9</v>
      </c>
      <c r="L123" s="33">
        <v>83813.600000000006</v>
      </c>
      <c r="M123" s="33">
        <v>127567.9</v>
      </c>
      <c r="N123" s="17"/>
      <c r="O123" s="35">
        <f t="shared" si="1"/>
        <v>0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7" ht="15.75" x14ac:dyDescent="0.25">
      <c r="A124" s="27" t="s">
        <v>158</v>
      </c>
      <c r="B124" s="36">
        <v>139894.6</v>
      </c>
      <c r="C124" s="36">
        <v>14591.1</v>
      </c>
      <c r="D124" s="36">
        <v>61761.9</v>
      </c>
      <c r="E124" s="36">
        <v>0</v>
      </c>
      <c r="F124" s="36">
        <v>0</v>
      </c>
      <c r="G124" s="33">
        <v>4.4000000000000004</v>
      </c>
      <c r="H124" s="33">
        <v>171.9</v>
      </c>
      <c r="I124" s="17">
        <v>4533.3</v>
      </c>
      <c r="J124" s="33">
        <v>8953.6</v>
      </c>
      <c r="K124" s="33">
        <v>26910</v>
      </c>
      <c r="L124" s="33">
        <v>6003.4</v>
      </c>
      <c r="M124" s="33">
        <v>16965</v>
      </c>
      <c r="N124" s="17"/>
      <c r="O124" s="35">
        <f t="shared" si="1"/>
        <v>0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7" ht="15.75" x14ac:dyDescent="0.25">
      <c r="A125" s="86" t="s">
        <v>67</v>
      </c>
      <c r="B125" s="94">
        <v>31811.5</v>
      </c>
      <c r="C125" s="94">
        <v>447.9</v>
      </c>
      <c r="D125" s="94">
        <v>12896.2</v>
      </c>
      <c r="E125" s="94">
        <v>0</v>
      </c>
      <c r="F125" s="94">
        <v>0</v>
      </c>
      <c r="G125" s="94">
        <v>2.4</v>
      </c>
      <c r="H125" s="94">
        <v>152.4</v>
      </c>
      <c r="I125" s="95">
        <v>6219.5</v>
      </c>
      <c r="J125" s="94">
        <v>1119.2</v>
      </c>
      <c r="K125" s="94">
        <v>3759.3</v>
      </c>
      <c r="L125" s="94">
        <v>151.19999999999999</v>
      </c>
      <c r="M125" s="94">
        <v>7063.4</v>
      </c>
      <c r="N125" s="95"/>
      <c r="O125" s="35">
        <f t="shared" si="1"/>
        <v>0</v>
      </c>
    </row>
    <row r="126" spans="1:27" ht="15.75" x14ac:dyDescent="0.25">
      <c r="A126" s="86" t="s">
        <v>68</v>
      </c>
      <c r="B126" s="94">
        <v>304314</v>
      </c>
      <c r="C126" s="94">
        <v>94568</v>
      </c>
      <c r="D126" s="94">
        <v>49353.2</v>
      </c>
      <c r="E126" s="94">
        <v>0</v>
      </c>
      <c r="F126" s="94">
        <v>4555.6000000000004</v>
      </c>
      <c r="G126" s="94">
        <v>35763.800000000003</v>
      </c>
      <c r="H126" s="94">
        <v>1271</v>
      </c>
      <c r="I126" s="95">
        <v>6678.8</v>
      </c>
      <c r="J126" s="94">
        <v>15668.8</v>
      </c>
      <c r="K126" s="94">
        <v>62484.6</v>
      </c>
      <c r="L126" s="94">
        <v>6715.1</v>
      </c>
      <c r="M126" s="94">
        <v>27255.1</v>
      </c>
      <c r="N126" s="95"/>
      <c r="O126" s="35">
        <f t="shared" si="1"/>
        <v>0</v>
      </c>
    </row>
    <row r="127" spans="1:27" ht="15.75" x14ac:dyDescent="0.25">
      <c r="A127" s="86" t="s">
        <v>69</v>
      </c>
      <c r="B127" s="94">
        <v>595450.5</v>
      </c>
      <c r="C127" s="94">
        <v>159443.5</v>
      </c>
      <c r="D127" s="94">
        <v>97155.1</v>
      </c>
      <c r="E127" s="94">
        <v>0</v>
      </c>
      <c r="F127" s="94">
        <v>0</v>
      </c>
      <c r="G127" s="94">
        <v>25307.599999999999</v>
      </c>
      <c r="H127" s="94">
        <v>1203.4000000000001</v>
      </c>
      <c r="I127" s="95">
        <v>14535.5</v>
      </c>
      <c r="J127" s="94">
        <v>53721.7</v>
      </c>
      <c r="K127" s="94">
        <v>136872.70000000001</v>
      </c>
      <c r="L127" s="94">
        <v>28139.4</v>
      </c>
      <c r="M127" s="94">
        <v>79071.600000000006</v>
      </c>
      <c r="N127" s="95"/>
      <c r="O127" s="35">
        <f t="shared" si="1"/>
        <v>0</v>
      </c>
    </row>
    <row r="128" spans="1:27" s="87" customFormat="1" ht="15.75" x14ac:dyDescent="0.25">
      <c r="A128" s="96" t="s">
        <v>70</v>
      </c>
      <c r="B128" s="94">
        <v>986973.7</v>
      </c>
      <c r="C128" s="94">
        <v>243523.8</v>
      </c>
      <c r="D128" s="94">
        <v>66607.100000000006</v>
      </c>
      <c r="E128" s="94">
        <v>0</v>
      </c>
      <c r="F128" s="94">
        <v>4986.6000000000004</v>
      </c>
      <c r="G128" s="94">
        <v>147356.1</v>
      </c>
      <c r="H128" s="94">
        <v>3442</v>
      </c>
      <c r="I128" s="97">
        <v>14376</v>
      </c>
      <c r="J128" s="94">
        <v>89536.2</v>
      </c>
      <c r="K128" s="94">
        <v>281740.90000000002</v>
      </c>
      <c r="L128" s="94">
        <v>40870.1</v>
      </c>
      <c r="M128" s="94">
        <v>94174.9</v>
      </c>
      <c r="N128" s="94"/>
      <c r="O128" s="35">
        <f t="shared" si="1"/>
        <v>-360</v>
      </c>
    </row>
    <row r="129" spans="1:15" ht="15.75" x14ac:dyDescent="0.25">
      <c r="A129" s="86" t="s">
        <v>159</v>
      </c>
      <c r="B129" s="94">
        <v>543962.6</v>
      </c>
      <c r="C129" s="94">
        <v>95505.8</v>
      </c>
      <c r="D129" s="94">
        <v>91987.1</v>
      </c>
      <c r="E129" s="94">
        <v>0</v>
      </c>
      <c r="F129" s="94">
        <v>0</v>
      </c>
      <c r="G129" s="94">
        <v>44780.4</v>
      </c>
      <c r="H129" s="94">
        <v>947.7</v>
      </c>
      <c r="I129" s="95">
        <v>7890</v>
      </c>
      <c r="J129" s="94">
        <v>44768.1</v>
      </c>
      <c r="K129" s="94">
        <v>146857.70000000001</v>
      </c>
      <c r="L129" s="94">
        <v>21890.3</v>
      </c>
      <c r="M129" s="94">
        <v>89335.5</v>
      </c>
      <c r="N129" s="95"/>
      <c r="O129" s="35">
        <f t="shared" si="1"/>
        <v>0</v>
      </c>
    </row>
    <row r="130" spans="1:15" s="87" customFormat="1" ht="15.75" x14ac:dyDescent="0.25">
      <c r="A130" s="98" t="s">
        <v>71</v>
      </c>
      <c r="B130" s="94">
        <v>794286.5</v>
      </c>
      <c r="C130" s="94">
        <v>495982.1</v>
      </c>
      <c r="D130" s="94">
        <v>64851</v>
      </c>
      <c r="E130" s="94">
        <v>0</v>
      </c>
      <c r="F130" s="94">
        <v>4247.8</v>
      </c>
      <c r="G130" s="94">
        <v>25</v>
      </c>
      <c r="H130" s="94">
        <v>554</v>
      </c>
      <c r="I130" s="94">
        <v>22544.7</v>
      </c>
      <c r="J130" s="94">
        <v>26860.9</v>
      </c>
      <c r="K130" s="94">
        <v>125983.4</v>
      </c>
      <c r="L130" s="94">
        <v>17298.099999999999</v>
      </c>
      <c r="M130" s="94">
        <v>35939.5</v>
      </c>
      <c r="N130" s="94"/>
      <c r="O130" s="35">
        <f t="shared" si="1"/>
        <v>0</v>
      </c>
    </row>
    <row r="131" spans="1:15" ht="15.75" x14ac:dyDescent="0.25">
      <c r="A131" s="86" t="s">
        <v>164</v>
      </c>
      <c r="B131" s="94">
        <v>829422.6</v>
      </c>
      <c r="C131" s="94">
        <v>68712.2</v>
      </c>
      <c r="D131" s="94">
        <v>15015.1</v>
      </c>
      <c r="E131" s="94">
        <v>1</v>
      </c>
      <c r="F131" s="94">
        <v>35213.800000000003</v>
      </c>
      <c r="G131" s="94">
        <v>317997.59999999998</v>
      </c>
      <c r="H131" s="94">
        <v>6443.8</v>
      </c>
      <c r="I131" s="95">
        <v>17865.099999999999</v>
      </c>
      <c r="J131" s="94">
        <v>77225</v>
      </c>
      <c r="K131" s="94">
        <v>193311.2</v>
      </c>
      <c r="L131" s="94">
        <v>27433.4</v>
      </c>
      <c r="M131" s="94">
        <v>70204.399999999994</v>
      </c>
      <c r="N131" s="95"/>
      <c r="O131" s="35">
        <f t="shared" si="1"/>
        <v>0</v>
      </c>
    </row>
    <row r="132" spans="1:15" ht="15.75" x14ac:dyDescent="0.25">
      <c r="A132" s="86" t="s">
        <v>160</v>
      </c>
      <c r="B132" s="94">
        <v>45940.6</v>
      </c>
      <c r="C132" s="94" t="s">
        <v>165</v>
      </c>
      <c r="D132" s="94" t="s">
        <v>165</v>
      </c>
      <c r="E132" s="94" t="s">
        <v>165</v>
      </c>
      <c r="F132" s="94" t="s">
        <v>165</v>
      </c>
      <c r="G132" s="94" t="s">
        <v>165</v>
      </c>
      <c r="H132" s="94">
        <v>1604.5</v>
      </c>
      <c r="I132" s="95">
        <v>8589.6</v>
      </c>
      <c r="J132" s="94" t="s">
        <v>165</v>
      </c>
      <c r="K132" s="94">
        <v>381.5</v>
      </c>
      <c r="L132" s="94">
        <v>23552.5</v>
      </c>
      <c r="M132" s="94">
        <v>11812.5</v>
      </c>
      <c r="N132" s="95"/>
      <c r="O132" s="35">
        <f t="shared" si="1"/>
        <v>0</v>
      </c>
    </row>
    <row r="133" spans="1:15" ht="15.75" x14ac:dyDescent="0.25">
      <c r="A133" s="86" t="s">
        <v>116</v>
      </c>
      <c r="B133" s="94">
        <v>11292</v>
      </c>
      <c r="C133" s="94" t="s">
        <v>165</v>
      </c>
      <c r="D133" s="94" t="s">
        <v>165</v>
      </c>
      <c r="E133" s="94" t="s">
        <v>165</v>
      </c>
      <c r="F133" s="94" t="s">
        <v>165</v>
      </c>
      <c r="G133" s="94" t="s">
        <v>165</v>
      </c>
      <c r="H133" s="94">
        <v>229.2</v>
      </c>
      <c r="I133" s="95">
        <v>728.7</v>
      </c>
      <c r="J133" s="94" t="s">
        <v>165</v>
      </c>
      <c r="K133" s="94">
        <v>272.5</v>
      </c>
      <c r="L133" s="94">
        <v>5789</v>
      </c>
      <c r="M133" s="94">
        <v>4272.6000000000004</v>
      </c>
      <c r="N133" s="95"/>
      <c r="O133" s="35">
        <f t="shared" si="1"/>
        <v>0</v>
      </c>
    </row>
    <row r="134" spans="1:15" ht="15.75" x14ac:dyDescent="0.25">
      <c r="A134" s="86" t="s">
        <v>162</v>
      </c>
      <c r="B134" s="94">
        <v>36183.5</v>
      </c>
      <c r="C134" s="94" t="s">
        <v>165</v>
      </c>
      <c r="D134" s="94" t="s">
        <v>165</v>
      </c>
      <c r="E134" s="94" t="s">
        <v>165</v>
      </c>
      <c r="F134" s="94" t="s">
        <v>165</v>
      </c>
      <c r="G134" s="94" t="s">
        <v>165</v>
      </c>
      <c r="H134" s="94">
        <v>745</v>
      </c>
      <c r="I134" s="95">
        <v>22105.8</v>
      </c>
      <c r="J134" s="94" t="s">
        <v>165</v>
      </c>
      <c r="K134" s="94">
        <v>1035.5</v>
      </c>
      <c r="L134" s="94">
        <v>7773.3</v>
      </c>
      <c r="M134" s="94">
        <v>4523.8999999999996</v>
      </c>
      <c r="N134" s="95"/>
      <c r="O134" s="35">
        <f t="shared" si="1"/>
        <v>0</v>
      </c>
    </row>
    <row r="135" spans="1:15" ht="15.75" x14ac:dyDescent="0.25">
      <c r="A135" s="86" t="s">
        <v>163</v>
      </c>
      <c r="B135" s="94">
        <v>44234.8</v>
      </c>
      <c r="C135" s="94" t="s">
        <v>165</v>
      </c>
      <c r="D135" s="94">
        <v>2</v>
      </c>
      <c r="E135" s="94" t="s">
        <v>165</v>
      </c>
      <c r="F135" s="94" t="s">
        <v>165</v>
      </c>
      <c r="G135" s="94" t="s">
        <v>165</v>
      </c>
      <c r="H135" s="94">
        <v>1031.5</v>
      </c>
      <c r="I135" s="95">
        <v>25581.8</v>
      </c>
      <c r="J135" s="94" t="s">
        <v>165</v>
      </c>
      <c r="K135" s="94">
        <v>1580.6</v>
      </c>
      <c r="L135" s="94">
        <v>11515</v>
      </c>
      <c r="M135" s="94">
        <v>4523.8999999999996</v>
      </c>
      <c r="N135" s="95"/>
      <c r="O135" s="35">
        <f t="shared" si="1"/>
        <v>0</v>
      </c>
    </row>
    <row r="136" spans="1:15" x14ac:dyDescent="0.25">
      <c r="B136" s="99"/>
      <c r="C136" s="99"/>
      <c r="D136" s="99"/>
      <c r="E136" s="99"/>
      <c r="F136" s="99"/>
      <c r="G136" s="99"/>
      <c r="H136" s="99"/>
      <c r="I136" s="100"/>
      <c r="J136" s="99"/>
      <c r="K136" s="99"/>
      <c r="L136" s="99"/>
      <c r="M136" s="99"/>
      <c r="N136" s="100"/>
    </row>
    <row r="137" spans="1:15" x14ac:dyDescent="0.25">
      <c r="B137" s="101">
        <f>SUM(B30:B135)-B29</f>
        <v>0</v>
      </c>
      <c r="C137" s="101">
        <f t="shared" ref="C137:M137" si="2">SUM(C30:C135)-C29</f>
        <v>9.9999997764825821E-2</v>
      </c>
      <c r="D137" s="101">
        <f t="shared" si="2"/>
        <v>0</v>
      </c>
      <c r="E137" s="101">
        <f t="shared" si="2"/>
        <v>-0.19999999995343387</v>
      </c>
      <c r="F137" s="101">
        <f t="shared" si="2"/>
        <v>0</v>
      </c>
      <c r="G137" s="101">
        <f t="shared" si="2"/>
        <v>0</v>
      </c>
      <c r="H137" s="101">
        <f t="shared" si="2"/>
        <v>0</v>
      </c>
      <c r="I137" s="102">
        <f t="shared" si="2"/>
        <v>-360</v>
      </c>
      <c r="J137" s="101">
        <f t="shared" si="2"/>
        <v>0</v>
      </c>
      <c r="K137" s="101">
        <f t="shared" si="2"/>
        <v>0</v>
      </c>
      <c r="L137" s="101">
        <f t="shared" si="2"/>
        <v>0</v>
      </c>
      <c r="M137" s="101">
        <f t="shared" si="2"/>
        <v>0</v>
      </c>
      <c r="N137" s="100"/>
    </row>
    <row r="138" spans="1:15" x14ac:dyDescent="0.25">
      <c r="B138" s="99"/>
      <c r="C138" s="99"/>
      <c r="D138" s="99"/>
      <c r="E138" s="99"/>
      <c r="F138" s="99"/>
      <c r="G138" s="99"/>
      <c r="H138" s="99"/>
      <c r="I138" s="100"/>
      <c r="J138" s="99"/>
      <c r="K138" s="99"/>
      <c r="L138" s="99"/>
      <c r="M138" s="99"/>
      <c r="N138" s="100"/>
    </row>
    <row r="139" spans="1:15" x14ac:dyDescent="0.25">
      <c r="A139" s="103" t="s">
        <v>189</v>
      </c>
      <c r="B139" s="99"/>
      <c r="C139" s="99"/>
      <c r="D139" s="99"/>
      <c r="E139" s="99"/>
      <c r="F139" s="99"/>
      <c r="G139" s="99"/>
      <c r="H139" s="99"/>
      <c r="I139" s="100"/>
      <c r="J139" s="99"/>
      <c r="K139" s="99"/>
      <c r="L139" s="99"/>
      <c r="M139" s="99"/>
      <c r="N139" s="100"/>
    </row>
    <row r="140" spans="1:15" x14ac:dyDescent="0.25">
      <c r="B140" s="99"/>
      <c r="C140" s="99"/>
      <c r="D140" s="99"/>
      <c r="E140" s="99"/>
      <c r="F140" s="99"/>
      <c r="G140" s="99"/>
      <c r="H140" s="99"/>
      <c r="I140" s="100"/>
      <c r="J140" s="99"/>
      <c r="K140" s="99"/>
      <c r="L140" s="99"/>
      <c r="M140" s="99"/>
      <c r="N140" s="100"/>
    </row>
    <row r="141" spans="1:15" x14ac:dyDescent="0.25">
      <c r="B141" s="99"/>
      <c r="C141" s="99"/>
      <c r="D141" s="99"/>
      <c r="E141" s="99"/>
      <c r="F141" s="99"/>
      <c r="G141" s="99"/>
      <c r="H141" s="99"/>
      <c r="I141" s="100"/>
      <c r="J141" s="99"/>
      <c r="K141" s="99"/>
      <c r="L141" s="99"/>
      <c r="M141" s="99"/>
      <c r="N141" s="100"/>
    </row>
    <row r="142" spans="1:15" x14ac:dyDescent="0.25">
      <c r="B142" s="99"/>
      <c r="C142" s="99"/>
      <c r="D142" s="99"/>
      <c r="E142" s="99"/>
      <c r="F142" s="99"/>
      <c r="G142" s="99"/>
      <c r="H142" s="99"/>
      <c r="I142" s="100"/>
      <c r="J142" s="99"/>
      <c r="K142" s="99"/>
      <c r="L142" s="99"/>
      <c r="M142" s="99"/>
      <c r="N142" s="100"/>
    </row>
    <row r="143" spans="1:15" x14ac:dyDescent="0.25">
      <c r="B143" s="99"/>
      <c r="C143" s="99"/>
      <c r="D143" s="99"/>
      <c r="E143" s="99"/>
      <c r="F143" s="99"/>
      <c r="G143" s="99"/>
      <c r="H143" s="99"/>
      <c r="I143" s="100"/>
      <c r="J143" s="99"/>
      <c r="K143" s="99"/>
      <c r="L143" s="99"/>
      <c r="M143" s="99"/>
      <c r="N143" s="100"/>
    </row>
    <row r="144" spans="1:15" x14ac:dyDescent="0.25">
      <c r="B144" s="99"/>
      <c r="C144" s="99"/>
      <c r="D144" s="99"/>
      <c r="E144" s="99"/>
      <c r="F144" s="99"/>
      <c r="G144" s="99"/>
      <c r="H144" s="99"/>
      <c r="I144" s="100"/>
      <c r="J144" s="99"/>
      <c r="K144" s="99"/>
      <c r="L144" s="99"/>
      <c r="M144" s="99"/>
      <c r="N144" s="100"/>
    </row>
    <row r="145" spans="2:14" x14ac:dyDescent="0.25">
      <c r="B145" s="99"/>
      <c r="C145" s="99"/>
      <c r="D145" s="99"/>
      <c r="E145" s="99"/>
      <c r="F145" s="99"/>
      <c r="G145" s="99"/>
      <c r="H145" s="99"/>
      <c r="I145" s="100"/>
      <c r="J145" s="99"/>
      <c r="K145" s="99"/>
      <c r="L145" s="99"/>
      <c r="M145" s="99"/>
      <c r="N145" s="100"/>
    </row>
    <row r="146" spans="2:14" x14ac:dyDescent="0.25">
      <c r="B146" s="99"/>
      <c r="C146" s="99"/>
      <c r="D146" s="99"/>
      <c r="E146" s="99"/>
      <c r="F146" s="99"/>
      <c r="G146" s="99"/>
      <c r="H146" s="99"/>
      <c r="I146" s="100"/>
      <c r="J146" s="99"/>
      <c r="K146" s="99"/>
      <c r="L146" s="99"/>
      <c r="M146" s="99"/>
      <c r="N146" s="100"/>
    </row>
    <row r="147" spans="2:14" x14ac:dyDescent="0.25">
      <c r="B147" s="99"/>
      <c r="C147" s="99"/>
      <c r="D147" s="99"/>
      <c r="E147" s="99"/>
      <c r="F147" s="99"/>
      <c r="G147" s="99"/>
      <c r="H147" s="99"/>
      <c r="I147" s="100"/>
      <c r="J147" s="99"/>
      <c r="K147" s="99"/>
      <c r="L147" s="99"/>
      <c r="M147" s="99"/>
      <c r="N147" s="100"/>
    </row>
    <row r="148" spans="2:14" x14ac:dyDescent="0.25">
      <c r="B148" s="99"/>
      <c r="C148" s="99"/>
      <c r="D148" s="99"/>
      <c r="E148" s="99"/>
      <c r="F148" s="99"/>
      <c r="G148" s="99"/>
      <c r="H148" s="99"/>
      <c r="I148" s="100"/>
      <c r="J148" s="99"/>
      <c r="K148" s="99"/>
      <c r="L148" s="99"/>
      <c r="M148" s="99"/>
      <c r="N148" s="100"/>
    </row>
    <row r="149" spans="2:14" x14ac:dyDescent="0.25">
      <c r="B149" s="99"/>
      <c r="C149" s="99"/>
      <c r="D149" s="99"/>
      <c r="E149" s="99"/>
      <c r="F149" s="99"/>
      <c r="G149" s="99"/>
      <c r="H149" s="99"/>
      <c r="I149" s="100"/>
      <c r="J149" s="99"/>
      <c r="K149" s="99"/>
      <c r="L149" s="99"/>
      <c r="M149" s="99"/>
      <c r="N149" s="100"/>
    </row>
    <row r="150" spans="2:14" x14ac:dyDescent="0.25">
      <c r="B150" s="99"/>
      <c r="C150" s="99"/>
      <c r="D150" s="99"/>
      <c r="E150" s="99"/>
      <c r="F150" s="99"/>
      <c r="G150" s="99"/>
      <c r="H150" s="99"/>
      <c r="I150" s="100"/>
      <c r="J150" s="99"/>
      <c r="K150" s="99"/>
      <c r="L150" s="99"/>
      <c r="M150" s="99"/>
      <c r="N150" s="100"/>
    </row>
    <row r="151" spans="2:14" x14ac:dyDescent="0.25">
      <c r="B151" s="99"/>
      <c r="C151" s="99"/>
      <c r="D151" s="99"/>
      <c r="E151" s="99"/>
      <c r="F151" s="99"/>
      <c r="G151" s="99"/>
      <c r="H151" s="99"/>
      <c r="I151" s="100"/>
      <c r="J151" s="99"/>
      <c r="K151" s="99"/>
      <c r="L151" s="99"/>
      <c r="M151" s="99"/>
      <c r="N151" s="100"/>
    </row>
    <row r="152" spans="2:14" x14ac:dyDescent="0.25">
      <c r="B152" s="99"/>
      <c r="C152" s="99"/>
      <c r="D152" s="99"/>
      <c r="E152" s="99"/>
      <c r="F152" s="99"/>
      <c r="G152" s="99"/>
      <c r="H152" s="99"/>
      <c r="I152" s="100"/>
      <c r="J152" s="99"/>
      <c r="K152" s="99"/>
      <c r="L152" s="99"/>
      <c r="M152" s="99"/>
      <c r="N152" s="10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Roberto Simiand</cp:lastModifiedBy>
  <dcterms:created xsi:type="dcterms:W3CDTF">2025-11-10T12:37:23Z</dcterms:created>
  <dcterms:modified xsi:type="dcterms:W3CDTF">2025-11-25T17:45:44Z</dcterms:modified>
</cp:coreProperties>
</file>